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1  Kamenný stupe..." sheetId="2" r:id="rId2"/>
    <sheet name="02 - SO 02 Kamenný stupeň..." sheetId="3" r:id="rId3"/>
    <sheet name="03 - SO 03  Provizorní př..." sheetId="4" r:id="rId4"/>
    <sheet name="04 - Vedlejší a ostatní n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'01 - SO 01  Kamenný stupe...'!$C$84:$K$324</definedName>
    <definedName name="_xlnm.Print_Area" localSheetId="1">'01 - SO 01  Kamenný stupe...'!$C$4:$J$36,'01 - SO 01  Kamenný stupe...'!$C$42:$J$66,'01 - SO 01  Kamenný stupe...'!$C$72:$K$324</definedName>
    <definedName name="_xlnm.Print_Titles" localSheetId="1">'01 - SO 01  Kamenný stupe...'!$84:$84</definedName>
    <definedName name="_xlnm._FilterDatabase" localSheetId="2" hidden="1">'02 - SO 02 Kamenný stupeň...'!$C$84:$K$257</definedName>
    <definedName name="_xlnm.Print_Area" localSheetId="2">'02 - SO 02 Kamenný stupeň...'!$C$4:$J$36,'02 - SO 02 Kamenný stupeň...'!$C$42:$J$66,'02 - SO 02 Kamenný stupeň...'!$C$72:$K$257</definedName>
    <definedName name="_xlnm.Print_Titles" localSheetId="2">'02 - SO 02 Kamenný stupeň...'!$84:$84</definedName>
    <definedName name="_xlnm._FilterDatabase" localSheetId="3" hidden="1">'03 - SO 03  Provizorní př...'!$C$79:$K$99</definedName>
    <definedName name="_xlnm.Print_Area" localSheetId="3">'03 - SO 03  Provizorní př...'!$C$4:$J$36,'03 - SO 03  Provizorní př...'!$C$42:$J$61,'03 - SO 03  Provizorní př...'!$C$67:$K$99</definedName>
    <definedName name="_xlnm.Print_Titles" localSheetId="3">'03 - SO 03  Provizorní př...'!$79:$79</definedName>
    <definedName name="_xlnm._FilterDatabase" localSheetId="4" hidden="1">'04 - Vedlejší a ostatní n...'!$C$76:$K$114</definedName>
    <definedName name="_xlnm.Print_Area" localSheetId="4">'04 - Vedlejší a ostatní n...'!$C$4:$J$36,'04 - Vedlejší a ostatní n...'!$C$42:$J$58,'04 - Vedlejší a ostatní n...'!$C$64:$K$114</definedName>
    <definedName name="_xlnm.Print_Titles" localSheetId="4">'04 - Vedlejší a ostatní n...'!$76:$76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3"/>
  <c r="BH83"/>
  <c r="BG83"/>
  <c r="BF83"/>
  <c r="T83"/>
  <c r="R83"/>
  <c r="P83"/>
  <c r="BK83"/>
  <c r="J83"/>
  <c r="BE83"/>
  <c r="BI79"/>
  <c r="F34"/>
  <c i="1" r="BD55"/>
  <c i="5" r="BH79"/>
  <c r="F33"/>
  <c i="1" r="BC55"/>
  <c i="5" r="BG79"/>
  <c r="F32"/>
  <c i="1" r="BB55"/>
  <c i="5" r="BF79"/>
  <c r="J31"/>
  <c i="1" r="AW55"/>
  <c i="5" r="F31"/>
  <c i="1" r="BA55"/>
  <c i="5" r="T79"/>
  <c r="T78"/>
  <c r="T77"/>
  <c r="R79"/>
  <c r="R78"/>
  <c r="R77"/>
  <c r="P79"/>
  <c r="P78"/>
  <c r="P77"/>
  <c i="1" r="AU55"/>
  <c i="5" r="BK79"/>
  <c r="BK78"/>
  <c r="J78"/>
  <c r="BK77"/>
  <c r="J77"/>
  <c r="J56"/>
  <c r="J27"/>
  <c i="1" r="AG55"/>
  <c i="5" r="J79"/>
  <c r="BE79"/>
  <c r="J30"/>
  <c i="1" r="AV55"/>
  <c i="5" r="F30"/>
  <c i="1" r="AZ55"/>
  <c i="5" r="J57"/>
  <c r="J73"/>
  <c r="F71"/>
  <c r="E69"/>
  <c r="J51"/>
  <c r="F49"/>
  <c r="E47"/>
  <c r="J36"/>
  <c r="J18"/>
  <c r="E18"/>
  <c r="F74"/>
  <c r="F52"/>
  <c r="J17"/>
  <c r="J15"/>
  <c r="E15"/>
  <c r="F73"/>
  <c r="F51"/>
  <c r="J14"/>
  <c r="J12"/>
  <c r="J71"/>
  <c r="J49"/>
  <c r="E7"/>
  <c r="E67"/>
  <c r="E45"/>
  <c i="1" r="AY54"/>
  <c r="AX54"/>
  <c i="4" r="BI97"/>
  <c r="BH97"/>
  <c r="BG97"/>
  <c r="BF97"/>
  <c r="T97"/>
  <c r="T96"/>
  <c r="R97"/>
  <c r="R96"/>
  <c r="P97"/>
  <c r="P96"/>
  <c r="BK97"/>
  <c r="BK96"/>
  <c r="J96"/>
  <c r="J97"/>
  <c r="BE97"/>
  <c r="J60"/>
  <c r="BI93"/>
  <c r="BH93"/>
  <c r="BG93"/>
  <c r="BF93"/>
  <c r="T93"/>
  <c r="T92"/>
  <c r="R93"/>
  <c r="R92"/>
  <c r="P93"/>
  <c r="P92"/>
  <c r="BK93"/>
  <c r="BK92"/>
  <c r="J92"/>
  <c r="J93"/>
  <c r="BE93"/>
  <c r="J59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3"/>
  <c r="F34"/>
  <c i="1" r="BD54"/>
  <c i="4" r="BH83"/>
  <c r="F33"/>
  <c i="1" r="BC54"/>
  <c i="4" r="BG83"/>
  <c r="F32"/>
  <c i="1" r="BB54"/>
  <c i="4" r="BF83"/>
  <c r="J31"/>
  <c i="1" r="AW54"/>
  <c i="4" r="F31"/>
  <c i="1" r="BA54"/>
  <c i="4" r="T83"/>
  <c r="T82"/>
  <c r="T81"/>
  <c r="T80"/>
  <c r="R83"/>
  <c r="R82"/>
  <c r="R81"/>
  <c r="R80"/>
  <c r="P83"/>
  <c r="P82"/>
  <c r="P81"/>
  <c r="P80"/>
  <c i="1" r="AU54"/>
  <c i="4" r="BK83"/>
  <c r="BK82"/>
  <c r="J82"/>
  <c r="BK81"/>
  <c r="J81"/>
  <c r="BK80"/>
  <c r="J80"/>
  <c r="J56"/>
  <c r="J27"/>
  <c i="1" r="AG54"/>
  <c i="4" r="J83"/>
  <c r="BE83"/>
  <c r="J30"/>
  <c i="1" r="AV54"/>
  <c i="4" r="F30"/>
  <c i="1" r="AZ54"/>
  <c i="4" r="J58"/>
  <c r="J57"/>
  <c r="J76"/>
  <c r="F74"/>
  <c r="E72"/>
  <c r="J51"/>
  <c r="F49"/>
  <c r="E47"/>
  <c r="J36"/>
  <c r="J18"/>
  <c r="E18"/>
  <c r="F77"/>
  <c r="F52"/>
  <c r="J17"/>
  <c r="J15"/>
  <c r="E15"/>
  <c r="F76"/>
  <c r="F51"/>
  <c r="J14"/>
  <c r="J12"/>
  <c r="J74"/>
  <c r="J49"/>
  <c r="E7"/>
  <c r="E70"/>
  <c r="E45"/>
  <c i="1" r="AY53"/>
  <c r="AX53"/>
  <c i="3" r="BI257"/>
  <c r="BH257"/>
  <c r="BG257"/>
  <c r="BF257"/>
  <c r="T257"/>
  <c r="T256"/>
  <c r="R257"/>
  <c r="R256"/>
  <c r="P257"/>
  <c r="P256"/>
  <c r="BK257"/>
  <c r="BK256"/>
  <c r="J256"/>
  <c r="J257"/>
  <c r="BE257"/>
  <c r="J65"/>
  <c r="BI248"/>
  <c r="BH248"/>
  <c r="BG248"/>
  <c r="BF248"/>
  <c r="T248"/>
  <c r="T247"/>
  <c r="R248"/>
  <c r="R247"/>
  <c r="P248"/>
  <c r="P247"/>
  <c r="BK248"/>
  <c r="BK247"/>
  <c r="J247"/>
  <c r="J248"/>
  <c r="BE248"/>
  <c r="J64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T230"/>
  <c r="R231"/>
  <c r="R230"/>
  <c r="P231"/>
  <c r="P230"/>
  <c r="BK231"/>
  <c r="BK230"/>
  <c r="J230"/>
  <c r="J231"/>
  <c r="BE231"/>
  <c r="J63"/>
  <c r="BI227"/>
  <c r="BH227"/>
  <c r="BG227"/>
  <c r="BF227"/>
  <c r="T227"/>
  <c r="T226"/>
  <c r="R227"/>
  <c r="R226"/>
  <c r="P227"/>
  <c r="P226"/>
  <c r="BK227"/>
  <c r="BK226"/>
  <c r="J226"/>
  <c r="J227"/>
  <c r="BE227"/>
  <c r="J62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1"/>
  <c r="BH211"/>
  <c r="BG211"/>
  <c r="BF211"/>
  <c r="T211"/>
  <c r="R211"/>
  <c r="P211"/>
  <c r="BK211"/>
  <c r="J211"/>
  <c r="BE211"/>
  <c r="BI205"/>
  <c r="BH205"/>
  <c r="BG205"/>
  <c r="BF205"/>
  <c r="T205"/>
  <c r="R205"/>
  <c r="P205"/>
  <c r="BK205"/>
  <c r="J205"/>
  <c r="BE205"/>
  <c r="BI199"/>
  <c r="BH199"/>
  <c r="BG199"/>
  <c r="BF199"/>
  <c r="T199"/>
  <c r="T198"/>
  <c r="R199"/>
  <c r="R198"/>
  <c r="P199"/>
  <c r="P198"/>
  <c r="BK199"/>
  <c r="BK198"/>
  <c r="J198"/>
  <c r="J199"/>
  <c r="BE199"/>
  <c r="J61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T152"/>
  <c r="R153"/>
  <c r="R152"/>
  <c r="P153"/>
  <c r="P152"/>
  <c r="BK153"/>
  <c r="BK152"/>
  <c r="J152"/>
  <c r="J153"/>
  <c r="BE153"/>
  <c r="J59"/>
  <c r="BI148"/>
  <c r="BH148"/>
  <c r="BG148"/>
  <c r="BF148"/>
  <c r="T148"/>
  <c r="R148"/>
  <c r="P148"/>
  <c r="BK148"/>
  <c r="J148"/>
  <c r="BE148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79"/>
  <c r="E77"/>
  <c r="J51"/>
  <c r="F49"/>
  <c r="E47"/>
  <c r="J36"/>
  <c r="J18"/>
  <c r="E18"/>
  <c r="F82"/>
  <c r="F52"/>
  <c r="J17"/>
  <c r="J15"/>
  <c r="E15"/>
  <c r="F81"/>
  <c r="F51"/>
  <c r="J14"/>
  <c r="J12"/>
  <c r="J79"/>
  <c r="J49"/>
  <c r="E7"/>
  <c r="E75"/>
  <c r="E45"/>
  <c i="1" r="AY52"/>
  <c r="AX52"/>
  <c i="2" r="BI324"/>
  <c r="BH324"/>
  <c r="BG324"/>
  <c r="BF324"/>
  <c r="T324"/>
  <c r="T323"/>
  <c r="R324"/>
  <c r="R323"/>
  <c r="P324"/>
  <c r="P323"/>
  <c r="BK324"/>
  <c r="BK323"/>
  <c r="J323"/>
  <c r="J324"/>
  <c r="BE324"/>
  <c r="J65"/>
  <c r="BI315"/>
  <c r="BH315"/>
  <c r="BG315"/>
  <c r="BF315"/>
  <c r="T315"/>
  <c r="T314"/>
  <c r="R315"/>
  <c r="R314"/>
  <c r="P315"/>
  <c r="P314"/>
  <c r="BK315"/>
  <c r="BK314"/>
  <c r="J314"/>
  <c r="J315"/>
  <c r="BE315"/>
  <c r="J64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66"/>
  <c r="BH266"/>
  <c r="BG266"/>
  <c r="BF266"/>
  <c r="T266"/>
  <c r="T265"/>
  <c r="R266"/>
  <c r="R265"/>
  <c r="P266"/>
  <c r="P265"/>
  <c r="BK266"/>
  <c r="BK265"/>
  <c r="J265"/>
  <c r="J266"/>
  <c r="BE266"/>
  <c r="J63"/>
  <c r="BI257"/>
  <c r="BH257"/>
  <c r="BG257"/>
  <c r="BF257"/>
  <c r="T257"/>
  <c r="R257"/>
  <c r="P257"/>
  <c r="BK257"/>
  <c r="J257"/>
  <c r="BE257"/>
  <c r="BI253"/>
  <c r="BH253"/>
  <c r="BG253"/>
  <c r="BF253"/>
  <c r="T253"/>
  <c r="T252"/>
  <c r="R253"/>
  <c r="R252"/>
  <c r="P253"/>
  <c r="P252"/>
  <c r="BK253"/>
  <c r="BK252"/>
  <c r="J252"/>
  <c r="J253"/>
  <c r="BE253"/>
  <c r="J6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2"/>
  <c r="BH242"/>
  <c r="BG242"/>
  <c r="BF242"/>
  <c r="T242"/>
  <c r="T241"/>
  <c r="R242"/>
  <c r="R241"/>
  <c r="P242"/>
  <c r="P241"/>
  <c r="BK242"/>
  <c r="BK241"/>
  <c r="J241"/>
  <c r="J242"/>
  <c r="BE242"/>
  <c r="J6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05"/>
  <c r="BH205"/>
  <c r="BG205"/>
  <c r="BF205"/>
  <c r="T205"/>
  <c r="R205"/>
  <c r="P205"/>
  <c r="BK205"/>
  <c r="J205"/>
  <c r="BE205"/>
  <c r="BI193"/>
  <c r="BH193"/>
  <c r="BG193"/>
  <c r="BF193"/>
  <c r="T193"/>
  <c r="R193"/>
  <c r="P193"/>
  <c r="BK193"/>
  <c r="J193"/>
  <c r="BE193"/>
  <c r="BI184"/>
  <c r="BH184"/>
  <c r="BG184"/>
  <c r="BF184"/>
  <c r="T184"/>
  <c r="R184"/>
  <c r="P184"/>
  <c r="BK184"/>
  <c r="J184"/>
  <c r="BE184"/>
  <c r="BI176"/>
  <c r="BH176"/>
  <c r="BG176"/>
  <c r="BF176"/>
  <c r="T176"/>
  <c r="T175"/>
  <c r="R176"/>
  <c r="R175"/>
  <c r="P176"/>
  <c r="P175"/>
  <c r="BK176"/>
  <c r="BK175"/>
  <c r="J175"/>
  <c r="J176"/>
  <c r="BE176"/>
  <c r="J60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7"/>
  <c r="BH167"/>
  <c r="BG167"/>
  <c r="BF167"/>
  <c r="T167"/>
  <c r="T166"/>
  <c r="R167"/>
  <c r="R166"/>
  <c r="P167"/>
  <c r="P166"/>
  <c r="BK167"/>
  <c r="BK166"/>
  <c r="J166"/>
  <c r="J167"/>
  <c r="BE167"/>
  <c r="J5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1"/>
  <c r="BH111"/>
  <c r="BG111"/>
  <c r="BF111"/>
  <c r="T111"/>
  <c r="R111"/>
  <c r="P111"/>
  <c r="BK111"/>
  <c r="J111"/>
  <c r="BE111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79"/>
  <c r="E77"/>
  <c r="J51"/>
  <c r="F49"/>
  <c r="E47"/>
  <c r="J36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<sst xmlns="http://schemas.openxmlformats.org/spreadsheetml/2006/main">
  <si>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</si>
  <si>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</si>
  <si>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</si>
  <si>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</si>
  <si>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</si>
  <si>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</si>
  <si>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</si>
  <si>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{d449952b-9061-4447-8ac5-2e4aa9cf3fed}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</si>
  <si>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</si>
  <si>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</si>
  <si>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</si>
  <si>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</si>
  <si>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</si>
  <si>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</si>
  <si>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0,1</t>
  </si>
  <si>
    <t>Kód:</t>
  </si>
  <si>
    <t>254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</si>
  <si>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</si>
  <si>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</si>
  <si>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DVT KUCÍNSKÝ POTOK, Ř.KM 0,05 A 0,25  PŘÍCHOVICE- OPRAVA KAMENNÝCH STUPNŮ</t>
  </si>
  <si>
    <t>KSO:</t>
  </si>
  <si>
    <t/>
  </si>
  <si>
    <t>CC-CZ:</t>
  </si>
  <si>
    <t>Místo:</t>
  </si>
  <si>
    <t>Příchovice</t>
  </si>
  <si>
    <t>Datum:</t>
  </si>
  <si>
    <t>13. 11. 2017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</si>
  <si>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</si>
  <si>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</si>
  <si>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</si>
  <si>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</si>
  <si>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</si>
  <si>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</si>
  <si>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</si>
  <si>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 xml:space="preserve">Ing. Jiří Tagl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</si>
  <si>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</si>
  <si>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</si>
  <si>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</si>
  <si>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</si>
  <si>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</si>
  <si>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</si>
  <si>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</si>
  <si>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</si>
  <si>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</si>
  <si>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</si>
  <si>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</si>
  <si>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</si>
  <si>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</si>
  <si>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</si>
  <si>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</si>
  <si>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</si>
  <si>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</si>
  <si>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</si>
  <si>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</si>
  <si>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</si>
  <si>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</si>
  <si>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</si>
  <si>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</si>
  <si>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</si>
  <si>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</si>
  <si>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</si>
  <si>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</si>
  <si>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</si>
  <si>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</si>
  <si>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</si>
  <si>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</si>
  <si>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</si>
  <si>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</si>
  <si>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</si>
  <si>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</si>
  <si>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</si>
  <si>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</si>
  <si>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</si>
  <si>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</si>
  <si>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</si>
  <si>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</si>
  <si>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</si>
  <si>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SO 01  Kamenný stupeň ř.km 0,05</t>
  </si>
  <si>
    <t>ING</t>
  </si>
  <si>
    <t>1</t>
  </si>
  <si>
    <t>{17908e81-3da2-4c80-9004-f56e5f167b25}</t>
  </si>
  <si>
    <t>2</t>
  </si>
  <si>
    <t>02</t>
  </si>
  <si>
    <t>SO 02 Kamenný stupeň ř.km 0,25</t>
  </si>
  <si>
    <t>{66c70b1e-82d8-4d97-8694-da472a6c97dd}</t>
  </si>
  <si>
    <t>03</t>
  </si>
  <si>
    <t xml:space="preserve">SO 03  Provizorní příjezdová cesta</t>
  </si>
  <si>
    <t>{4384c7ea-66f2-4adc-b020-7f2ab7819d76}</t>
  </si>
  <si>
    <t>04</t>
  </si>
  <si>
    <t>Vedlejší a ostatní náklady</t>
  </si>
  <si>
    <t>VON</t>
  </si>
  <si>
    <t>{9364b632-3dc9-4e81-8cb7-cd58e59a13b5}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</si>
  <si>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</si>
  <si>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</si>
  <si>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</si>
  <si>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</si>
  <si>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</si>
  <si>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</si>
  <si>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</si>
  <si>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01 - SO 01  Kamenný stupeň ř.km 0,05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</si>
  <si>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</si>
  <si>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</si>
  <si>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</si>
  <si>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</si>
  <si>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</si>
  <si>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</si>
  <si>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</si>
  <si>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</si>
  <si>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</si>
  <si>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</si>
  <si>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</si>
  <si>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</si>
  <si>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</si>
  <si>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</si>
  <si>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</si>
  <si>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</si>
  <si>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</si>
  <si>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</si>
  <si>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</si>
  <si>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</si>
  <si>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</si>
  <si>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</si>
  <si>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</si>
  <si>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</si>
  <si>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</si>
  <si>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</si>
  <si>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</si>
  <si>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</si>
  <si>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</si>
  <si>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</si>
  <si>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</si>
  <si>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</si>
  <si>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</si>
  <si>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115000001R</t>
  </si>
  <si>
    <t xml:space="preserve">Zajištění převedení vody během realizace </t>
  </si>
  <si>
    <t>kpl</t>
  </si>
  <si>
    <t>4</t>
  </si>
  <si>
    <t>-1725699065</t>
  </si>
  <si>
    <t>VV</t>
  </si>
  <si>
    <t>"příloha D.1.1.1"</t>
  </si>
  <si>
    <t>"potrubí vč. podpěrné konstrukce, zemní hrázky - zřízení a odstranění vč. odvozu na skládku dl. 33m , čerpání vody a pohotovostní čerpací souprava"</t>
  </si>
  <si>
    <t>1,0</t>
  </si>
  <si>
    <t>112201101R</t>
  </si>
  <si>
    <t>Odstranění pařezů D do 300 mm</t>
  </si>
  <si>
    <t>kus</t>
  </si>
  <si>
    <t>1094669618</t>
  </si>
  <si>
    <t>"vč. přemístění na skládku a poplatků na skládce"</t>
  </si>
  <si>
    <t>3,0</t>
  </si>
  <si>
    <t>3</t>
  </si>
  <si>
    <t>112201102R</t>
  </si>
  <si>
    <t>Odstranění pařezů D do 500 mm</t>
  </si>
  <si>
    <t>-656301205</t>
  </si>
  <si>
    <t>112201103R</t>
  </si>
  <si>
    <t>Odstranění pařezů D do 700 mm</t>
  </si>
  <si>
    <t>-1461050544</t>
  </si>
  <si>
    <t>5</t>
  </si>
  <si>
    <t>112201105R</t>
  </si>
  <si>
    <t>Odstranění pařezů D přes 900 mm</t>
  </si>
  <si>
    <t>1482296743</t>
  </si>
  <si>
    <t>6</t>
  </si>
  <si>
    <t>114000001R</t>
  </si>
  <si>
    <t>Bourání základů z betonu prostého</t>
  </si>
  <si>
    <t>m3</t>
  </si>
  <si>
    <t>229944071</t>
  </si>
  <si>
    <t>"vybourání betonového lože tl. 200</t>
  </si>
  <si>
    <t>(16,0*2,5*0,2)-(8,0*0,8*0,2)</t>
  </si>
  <si>
    <t>3,1*2*10,0*0,2</t>
  </si>
  <si>
    <t>(15,5*2,5*0,2)-(8,0*0,5*0,2)</t>
  </si>
  <si>
    <t>(1,8*8,0*0,2)+(0,8*2*10,0*0,2)+(0,4*8,0*0,2)</t>
  </si>
  <si>
    <t>Součet</t>
  </si>
  <si>
    <t>7</t>
  </si>
  <si>
    <t>114203103</t>
  </si>
  <si>
    <t>Rozebrání dlažeb z lomového kamene</t>
  </si>
  <si>
    <t>CS ÚRS 2018 01</t>
  </si>
  <si>
    <t>-1944569265</t>
  </si>
  <si>
    <t>"příloha D.1.1.2 (nadjezí, svahy, podjezí, vývar pro nový základ""</t>
  </si>
  <si>
    <t>(16,0*2,5*0,4)-(8,0*0,8*0,4)</t>
  </si>
  <si>
    <t>3,1*2*10,0*0,4</t>
  </si>
  <si>
    <t>(15,5*2,5*0,4)-(8,0*0,5*0,4)</t>
  </si>
  <si>
    <t>(1,8*8,0*0,4)+(0,8*2*10,0*0,4)+(0,4*8,0*0,4)</t>
  </si>
  <si>
    <t>8</t>
  </si>
  <si>
    <t>122201101</t>
  </si>
  <si>
    <t xml:space="preserve">Odkopávky  nezapažené v hornině tř. 3 objem do 100 m3 vč. naložení</t>
  </si>
  <si>
    <t>-676370541</t>
  </si>
  <si>
    <t xml:space="preserve">"odstranění zeminy pro opravu kamenné dlažby - nadjezí, podjezí vč. valu na pravém svahu,  vývar"</t>
  </si>
  <si>
    <t>(16,0+1,1)/2*7,4*0,25</t>
  </si>
  <si>
    <t>(16,0*2,5*0,25)+(3,1*2*10,0*0,25)+(15,5*2,5*0,25)</t>
  </si>
  <si>
    <t>(15,5+1,0)/2*5,5*0,25</t>
  </si>
  <si>
    <t>(18,0*0,9)+(5,0*15,0)+(10,0*8,0*1,4)</t>
  </si>
  <si>
    <t>9</t>
  </si>
  <si>
    <t>131201102</t>
  </si>
  <si>
    <t>Hloubení jam nezapažených v hornině tř. 3 objemu do 1000 m3</t>
  </si>
  <si>
    <t>-471229667</t>
  </si>
  <si>
    <t>"příloha D.1.1.2 - konstrukce přelivu, základ tělesa stupně s navázáním do bočních zdí"</t>
  </si>
  <si>
    <t>1,8*0,6*9,6+4,4*1,75*2</t>
  </si>
  <si>
    <t>"konstrukce bočních zdí"</t>
  </si>
  <si>
    <t>1,8*0,6*8,0*2+4,5*9,1*2</t>
  </si>
  <si>
    <t>"zdi na konci vývaru"</t>
  </si>
  <si>
    <t>0,6*1,0*9,6+1,35*0,7*2+0,6*9,6</t>
  </si>
  <si>
    <t>Mezisoučet</t>
  </si>
  <si>
    <t>"zatřídění hor.3 - 50%, hor.4-50%"</t>
  </si>
  <si>
    <t>138,4/100*50</t>
  </si>
  <si>
    <t>10</t>
  </si>
  <si>
    <t>131301102</t>
  </si>
  <si>
    <t>Hloubení jam nezapažených v hornině tř. 4 objemu do 1000 m3</t>
  </si>
  <si>
    <t>2140616472</t>
  </si>
  <si>
    <t>"výpočet v pol. 131201102"</t>
  </si>
  <si>
    <t>69,2</t>
  </si>
  <si>
    <t>11</t>
  </si>
  <si>
    <t>162201102</t>
  </si>
  <si>
    <t>Vodorovné přemístění do 50 m výkopku z horniny tř. 1 až 4</t>
  </si>
  <si>
    <t>-228015885</t>
  </si>
  <si>
    <t>"na mezideponii a zpět na zásyp - výpočet v pol. 174101101"</t>
  </si>
  <si>
    <t>99,7+99,7</t>
  </si>
  <si>
    <t>12</t>
  </si>
  <si>
    <t>167101101</t>
  </si>
  <si>
    <t>Nakládání výkopku z hornin tř. 1 až 4 do 100 m3</t>
  </si>
  <si>
    <t>-1199175885</t>
  </si>
  <si>
    <t xml:space="preserve">"na mezideponii pro zásyp" </t>
  </si>
  <si>
    <t>99,7</t>
  </si>
  <si>
    <t>13</t>
  </si>
  <si>
    <t>174101101</t>
  </si>
  <si>
    <t>Zásyp jam, šachet rýh nebo kolem objektů sypaninou se zhutněním</t>
  </si>
  <si>
    <t>2074522939</t>
  </si>
  <si>
    <t>"zásyp boků tělesa přelivu"</t>
  </si>
  <si>
    <t>4,3*(0,85+0,9)*2</t>
  </si>
  <si>
    <t>"zásyp bočních zdí - drenážní materiál"</t>
  </si>
  <si>
    <t>4,5*9,1*2-5,0</t>
  </si>
  <si>
    <t>1,35*0,7*2+0,6*9,6</t>
  </si>
  <si>
    <t>14</t>
  </si>
  <si>
    <t>160000001R</t>
  </si>
  <si>
    <t>Likvidace přebytečného materiálu na skládaku, vč. naložení, uložení a poplatků za skládku</t>
  </si>
  <si>
    <t>190513240</t>
  </si>
  <si>
    <t>"odvoz přebytečného materiálu (zemina, kámen) na skládku vč. souvisejících činností a poplatků v souladu s platnou legislativou"</t>
  </si>
  <si>
    <t>"bilance zemin 265,5+138,4 = 403,9 m3 - potřeba na zásyp 99,7 = 304,2 m3"</t>
  </si>
  <si>
    <t>304,2</t>
  </si>
  <si>
    <t>171111111R</t>
  </si>
  <si>
    <t>Hutnění základové spáry</t>
  </si>
  <si>
    <t>m2</t>
  </si>
  <si>
    <t>-1001065053</t>
  </si>
  <si>
    <t>"příloha D.1.1.2 - zhutnění podloží pro betonové lože pod dlažbu"</t>
  </si>
  <si>
    <t>136,8</t>
  </si>
  <si>
    <t>"základová spára přelivu"</t>
  </si>
  <si>
    <t>17,3</t>
  </si>
  <si>
    <t>"bočních zdí"</t>
  </si>
  <si>
    <t>1,8*8,0*2</t>
  </si>
  <si>
    <t>1,0*9,6</t>
  </si>
  <si>
    <t>Zakládání</t>
  </si>
  <si>
    <t>16</t>
  </si>
  <si>
    <t>213141121</t>
  </si>
  <si>
    <t xml:space="preserve">Zřízení vrstvy z geotextilie </t>
  </si>
  <si>
    <t>-1082257230</t>
  </si>
  <si>
    <t>"boční zdi"</t>
  </si>
  <si>
    <t>2,5*4,9*2</t>
  </si>
  <si>
    <t>17</t>
  </si>
  <si>
    <t>M</t>
  </si>
  <si>
    <t>69311143</t>
  </si>
  <si>
    <t xml:space="preserve">geotextilie  200 g/m2</t>
  </si>
  <si>
    <t>141882021</t>
  </si>
  <si>
    <t>24,5</t>
  </si>
  <si>
    <t>18</t>
  </si>
  <si>
    <t>457542111</t>
  </si>
  <si>
    <t>Filtrační vrstvy - obsyp potrubí štěrk 32-63mm</t>
  </si>
  <si>
    <t>-796753834</t>
  </si>
  <si>
    <t>"boční zdi - drenážní vodopropustný materiál"</t>
  </si>
  <si>
    <t>0,3*1,7*4,9*2</t>
  </si>
  <si>
    <t>Svislé a kompletní konstrukce</t>
  </si>
  <si>
    <t>19</t>
  </si>
  <si>
    <t>321213345</t>
  </si>
  <si>
    <t>Zdivo nadzákladové z lomového kamene vodních staveb obkladní s vyspárováním</t>
  </si>
  <si>
    <t>-1179657611</t>
  </si>
  <si>
    <t>"příloha D.1.1.2 - konstrukce přelivu"</t>
  </si>
  <si>
    <t>25,0*0,3</t>
  </si>
  <si>
    <t>(3,55+1,5)/2*9,3*0,3*2</t>
  </si>
  <si>
    <t>11,8*0,3</t>
  </si>
  <si>
    <t>20</t>
  </si>
  <si>
    <t>321222311R</t>
  </si>
  <si>
    <t>Osazeníí kamenných kvádrů do lože z lepícího tmelu</t>
  </si>
  <si>
    <t>910355308</t>
  </si>
  <si>
    <t>"původní očištěné kamenné kvádry s přemístěním z mezideponie cca 20 m"</t>
  </si>
  <si>
    <t>"konstrukce přelivu"</t>
  </si>
  <si>
    <t>3,2</t>
  </si>
  <si>
    <t>10,0</t>
  </si>
  <si>
    <t>"konec vývaru"</t>
  </si>
  <si>
    <t>1,2</t>
  </si>
  <si>
    <t>321321116</t>
  </si>
  <si>
    <t>Konstrukce vodních staveb ze ŽB tř. C 30/37 XC4, XF3, XA2, S3</t>
  </si>
  <si>
    <t>-2085524873</t>
  </si>
  <si>
    <t>"betonový základ tělesa stupně"</t>
  </si>
  <si>
    <t>1,8*1,2*9,6</t>
  </si>
  <si>
    <t>"železobetonová zeď přelivu"</t>
  </si>
  <si>
    <t>(27,3*0,65)*1,3</t>
  </si>
  <si>
    <t>"konstrukce bočních zdí, základy , zdi"</t>
  </si>
  <si>
    <t>1,8*1,2*8,0*2</t>
  </si>
  <si>
    <t>21,0*0,8*2</t>
  </si>
  <si>
    <t>"zdi na konci vývaru, základ, zeď"</t>
  </si>
  <si>
    <t>1,0*1,2*9,6</t>
  </si>
  <si>
    <t>10,5*0,4</t>
  </si>
  <si>
    <t>22</t>
  </si>
  <si>
    <t>321351010</t>
  </si>
  <si>
    <t>Bednění konstrukcí vodních staveb rovinné - zřízení</t>
  </si>
  <si>
    <t>1231576841</t>
  </si>
  <si>
    <t>"konstrukce přelivu bednění boků a horní šikmé části zdi"</t>
  </si>
  <si>
    <t>(0,85+0,9)*2*3,2</t>
  </si>
  <si>
    <t>3,2*0,8*2</t>
  </si>
  <si>
    <t>2,1*0,8</t>
  </si>
  <si>
    <t>"boční zdi rubové strany, horní šikmé části zdi"</t>
  </si>
  <si>
    <t>(3,15+1,1)/2*10*2+9,5*0,8*2</t>
  </si>
  <si>
    <t>10,5+1,2*0,6*2</t>
  </si>
  <si>
    <t>7,9*0,5</t>
  </si>
  <si>
    <t>23</t>
  </si>
  <si>
    <t>321352010</t>
  </si>
  <si>
    <t>Bednění konstrukcí vodních staveb rovinné - odstranění</t>
  </si>
  <si>
    <t>916670473</t>
  </si>
  <si>
    <t>91,6</t>
  </si>
  <si>
    <t>24</t>
  </si>
  <si>
    <t>321361212</t>
  </si>
  <si>
    <t xml:space="preserve">Výztuž železobetonových konstrukcí vodních staveb  do 32 mm</t>
  </si>
  <si>
    <t>t</t>
  </si>
  <si>
    <t>-461564014</t>
  </si>
  <si>
    <t>"výztuž konstrukce přelivu - číslování dle výkresové dokumentace"</t>
  </si>
  <si>
    <t xml:space="preserve">"č.23 - prům. 12 mm -   625,3m"</t>
  </si>
  <si>
    <t>"č. 20 - prům. 12 mm - 437,87m"</t>
  </si>
  <si>
    <t xml:space="preserve">"č. 19 prům. 8 mm  - 537,6m"</t>
  </si>
  <si>
    <t>"625,31+437,87= 1063,2m*0,89*1,1= 1040,9 kg"</t>
  </si>
  <si>
    <t>"537,6*0,4*1,1= 236,5 kg"</t>
  </si>
  <si>
    <t>1,041+0,237</t>
  </si>
  <si>
    <t>"výztuž bočních zdí - číslování dle výkresové dokumentace"</t>
  </si>
  <si>
    <t>"č.17 - prům. 12 mm - 536,23 m"</t>
  </si>
  <si>
    <t>"č.18 - prům. 12 mm - 364,76 m"</t>
  </si>
  <si>
    <t>"č.19 - prům. 8 - 441,05 m"</t>
  </si>
  <si>
    <t>"536,23+364,76= 901,0*0,89*1,1= 882,1 kg"</t>
  </si>
  <si>
    <t>"441,05*0,4*1,1= 194,1 k"</t>
  </si>
  <si>
    <t>(0,8821+0,1941)*2</t>
  </si>
  <si>
    <t>"výztuž zdi na konci vývaru - číslování dle výkresové dokumentace"</t>
  </si>
  <si>
    <t>"č.21 - prům. 12 mm - 382,05 m"</t>
  </si>
  <si>
    <t xml:space="preserve">"č.22  - prům. 12 mm - 251,3 m"</t>
  </si>
  <si>
    <t>"č. 19 - prům. 8 mm - 326,4m"</t>
  </si>
  <si>
    <t>"382,05+251,3= 633,36*0,89*1,1 = 620,1 kg"</t>
  </si>
  <si>
    <t>"326,4*0,4*1,1 = 143,6 kg"</t>
  </si>
  <si>
    <t>0,6201+0,1436</t>
  </si>
  <si>
    <t>Vodorovné konstrukce</t>
  </si>
  <si>
    <t>25</t>
  </si>
  <si>
    <t>451571111</t>
  </si>
  <si>
    <t>Lože pod dlažby ze štěrkopísku vrstva tl do 100 mm</t>
  </si>
  <si>
    <t>691806304</t>
  </si>
  <si>
    <t>"příloha D.1.1.2 - obnova kamenné dlažby dno v nadjezí a podjezí, svahy v nadjezí a podjezí"</t>
  </si>
  <si>
    <t>(16,0*2,5)+(3,1*2*10,0)+(15,5*2,5)-(8,0*0,5)</t>
  </si>
  <si>
    <t>"vývar"</t>
  </si>
  <si>
    <t>0,6*7,4+0,3*7,8+0,6*8,0*2</t>
  </si>
  <si>
    <t>26</t>
  </si>
  <si>
    <t>451311531</t>
  </si>
  <si>
    <t xml:space="preserve">Podklad pro dlažbu z betonu prostého mrazuvzdorného tř. C 30/37 vrstva tl  200 mm</t>
  </si>
  <si>
    <t>-1676665526</t>
  </si>
  <si>
    <t>153,2</t>
  </si>
  <si>
    <t>27</t>
  </si>
  <si>
    <t>465513427</t>
  </si>
  <si>
    <t xml:space="preserve">Dlažba z lomového kamene na cem. maltu tl 400 mm s vyspárováním </t>
  </si>
  <si>
    <t>-2026895412</t>
  </si>
  <si>
    <t>Úpravy povrchů, podlahy a osazování výplní</t>
  </si>
  <si>
    <t>28</t>
  </si>
  <si>
    <t>628635411R</t>
  </si>
  <si>
    <t>Spárování kamenné dlažby z lomového kamene maltou cementovou hl spár přes 30 do 70 mm</t>
  </si>
  <si>
    <t>-1394267199</t>
  </si>
  <si>
    <t xml:space="preserve">"vč. vysekání a vyškrabání spar" </t>
  </si>
  <si>
    <t>"oprava kamenné dlažby ve vývaru"</t>
  </si>
  <si>
    <t>46,4</t>
  </si>
  <si>
    <t>29</t>
  </si>
  <si>
    <t>628635412</t>
  </si>
  <si>
    <t>Spárování zdiva z lomového kamene maltou cementovou hl spár přes 70 do 120 mm</t>
  </si>
  <si>
    <t>-1599494841</t>
  </si>
  <si>
    <t>1,42*8</t>
  </si>
  <si>
    <t>1,3*9,1*2</t>
  </si>
  <si>
    <t>"konstrukce zdi na konci vývaru"</t>
  </si>
  <si>
    <t>0,85*8</t>
  </si>
  <si>
    <t>Ostatní konstrukce a práce, bourání</t>
  </si>
  <si>
    <t>30</t>
  </si>
  <si>
    <t>960191241R</t>
  </si>
  <si>
    <t xml:space="preserve">Bourání  - postupné rozebírání  kamenných kvádrů vč. přemístění do 20 m</t>
  </si>
  <si>
    <t>-1830334242</t>
  </si>
  <si>
    <t xml:space="preserve">"stávajícící přelivná plocha, očíslování -  k dalšímu použití"</t>
  </si>
  <si>
    <t>0,4*8</t>
  </si>
  <si>
    <t>10,0*2*0,5</t>
  </si>
  <si>
    <t>8,0*0,15</t>
  </si>
  <si>
    <t>31</t>
  </si>
  <si>
    <t>962022491</t>
  </si>
  <si>
    <t xml:space="preserve">Bourání zdiva  kamenného s naložením na dopravní prostředek</t>
  </si>
  <si>
    <t>1504056969</t>
  </si>
  <si>
    <t>(3,73+1,6)/2*0,8*10,0*2</t>
  </si>
  <si>
    <t>(1,8+1,6)/2*0,6*3*2+1,6*0,6*2</t>
  </si>
  <si>
    <t>32</t>
  </si>
  <si>
    <t>977151111</t>
  </si>
  <si>
    <t xml:space="preserve">Vývrty  -  do D 35 mm do stavebních materiálů</t>
  </si>
  <si>
    <t>m</t>
  </si>
  <si>
    <t>404666956</t>
  </si>
  <si>
    <t xml:space="preserve">"otvory pro ocelovou výztuž  - navrtání do stávajícího kamenného zdiva 0,4 m"</t>
  </si>
  <si>
    <t>0,4*27,3*4</t>
  </si>
  <si>
    <t>33</t>
  </si>
  <si>
    <t>321366112</t>
  </si>
  <si>
    <t>Výztuž železobetonových konstrukcí vodních staveb z oceli 10 505 D do 32 mm</t>
  </si>
  <si>
    <t>-1653369230</t>
  </si>
  <si>
    <t>"ocel prům. 16 mm dl. 0,80m"</t>
  </si>
  <si>
    <t>"0,8*27,3*4=87,4 m*1,58*1,1= 151,9kg"</t>
  </si>
  <si>
    <t>0,152</t>
  </si>
  <si>
    <t>34</t>
  </si>
  <si>
    <t>953961214</t>
  </si>
  <si>
    <t xml:space="preserve">Kotvy chemickou patronou M 16 do kamene </t>
  </si>
  <si>
    <t>-3954562</t>
  </si>
  <si>
    <t>110,0</t>
  </si>
  <si>
    <t>35</t>
  </si>
  <si>
    <t>977151118</t>
  </si>
  <si>
    <t xml:space="preserve">Vývrty -  D 100 mm do stavebních materiálů</t>
  </si>
  <si>
    <t>1608415731</t>
  </si>
  <si>
    <t xml:space="preserve">"pro odvodňovací  potrubí  přelivu"</t>
  </si>
  <si>
    <t>3*0,8</t>
  </si>
  <si>
    <t>36</t>
  </si>
  <si>
    <t>321000001R</t>
  </si>
  <si>
    <t xml:space="preserve">Odvodňovací  potrubí PVC KG SN 8 DN 100 dl. 1,7 m  D+M</t>
  </si>
  <si>
    <t>2088591387</t>
  </si>
  <si>
    <t>"osazení při realizaci"</t>
  </si>
  <si>
    <t>37</t>
  </si>
  <si>
    <t>321000002R</t>
  </si>
  <si>
    <t xml:space="preserve">Odvodňovací potrubí PVC KG SN 8 DN 100 dl. 1,0 m   D+M</t>
  </si>
  <si>
    <t>1632540583</t>
  </si>
  <si>
    <t>"osazeno při realizaci"</t>
  </si>
  <si>
    <t>6,0</t>
  </si>
  <si>
    <t>38</t>
  </si>
  <si>
    <t>985131111</t>
  </si>
  <si>
    <t xml:space="preserve">Očištění ploch  tlakovou vodou</t>
  </si>
  <si>
    <t>710477148</t>
  </si>
  <si>
    <t>"obnova kamenné dlažby ( nadjezí, podjezí "</t>
  </si>
  <si>
    <t>(16,0+1,1)/2*7,4</t>
  </si>
  <si>
    <t>(15,5+1,0)/2*5,5</t>
  </si>
  <si>
    <t>10,0*8,0</t>
  </si>
  <si>
    <t xml:space="preserve">"oprava  kamenné dlažby ve vývaru"</t>
  </si>
  <si>
    <t>10,0*8,0-1,8*8,0-0,8*2*10,0-0,4*8,0</t>
  </si>
  <si>
    <t>"očištění stávající kamenné zdi"</t>
  </si>
  <si>
    <t>22,02</t>
  </si>
  <si>
    <t xml:space="preserve">"očištění  - rozebraných kamenných kvádrů přeliv"</t>
  </si>
  <si>
    <t>2,7*8+0,4*8*2</t>
  </si>
  <si>
    <t>2,8*10*2+0,5*12*2</t>
  </si>
  <si>
    <t>1,6*8+0,15*10*2</t>
  </si>
  <si>
    <t>997</t>
  </si>
  <si>
    <t>Přesun sutě</t>
  </si>
  <si>
    <t>39</t>
  </si>
  <si>
    <t>997000001R</t>
  </si>
  <si>
    <t>Likvidace vybouraných hmot</t>
  </si>
  <si>
    <t>910070633</t>
  </si>
  <si>
    <t>"v souladu sse zákonem o odpadech v platném znění vč. naložení, přemístění, uložení a poplatku za skládku"</t>
  </si>
  <si>
    <t xml:space="preserve">"výměry z pol.  114000001R,114203103,  962022491, 628635411R"</t>
  </si>
  <si>
    <t xml:space="preserve">"betonové lože"   32,8*2,0</t>
  </si>
  <si>
    <t xml:space="preserve">"kamenná dlažba"  65,5*2,5</t>
  </si>
  <si>
    <t xml:space="preserve">"kamenné zdivo  "   50,6*2,5</t>
  </si>
  <si>
    <t xml:space="preserve">"materiál z vyškrabaných spár dlažby "   46,4*0,034</t>
  </si>
  <si>
    <t>998</t>
  </si>
  <si>
    <t>Přesun hmot</t>
  </si>
  <si>
    <t>40</t>
  </si>
  <si>
    <t>998323011</t>
  </si>
  <si>
    <t>Přesun hmot pro jezy a stupně</t>
  </si>
  <si>
    <t>172007599</t>
  </si>
  <si>
    <t>02 - SO 02 Kamenný stupeň ř.km 0,25</t>
  </si>
  <si>
    <t>-31032233</t>
  </si>
  <si>
    <t>13,0</t>
  </si>
  <si>
    <t>1043685508</t>
  </si>
  <si>
    <t>112201104</t>
  </si>
  <si>
    <t>Odstranění pařezů D do 900 mm</t>
  </si>
  <si>
    <t>84874885</t>
  </si>
  <si>
    <t>1702358917</t>
  </si>
  <si>
    <t>1727302108</t>
  </si>
  <si>
    <t>((15,0*3,5)-(1,0*10,05))*0,2+16,5*2,5*0,2+13,0*3,0*0,2+(6,8+2,4)/2*1,3*0,2</t>
  </si>
  <si>
    <t>1799050980</t>
  </si>
  <si>
    <t>((15,0*3,5)-(1,0*10,05))*0,4+16,5*2,5*0,4+13,0*3,0*0,4+(6,8+2,4)/2*1,3*0,4</t>
  </si>
  <si>
    <t>662731791</t>
  </si>
  <si>
    <t>"příloha D.1.1 str. 9"</t>
  </si>
  <si>
    <t>"potrubí vč. podpěrné konstrukce, zemní hrázky - zřízení a odstranění vč. odvozu na skládku dl. 30 m, čerpání vody a pohotovostní čerpací souprava"</t>
  </si>
  <si>
    <t>-703718535</t>
  </si>
  <si>
    <t xml:space="preserve">"odstranění zeminy pro opravu kamenné dlažby - nadjezí, podjezí ,  vývar"</t>
  </si>
  <si>
    <t>(15+2,0)/2*7,0*0,3+15,0*3,5*0,3+16,5*2,5*0,3+(16,5+13,0)/2*6,25*0,35+13,0*1,8*0,6+(6,8+2,4)/2*1,3*0,5</t>
  </si>
  <si>
    <t>-223977072</t>
  </si>
  <si>
    <t>"příloha D.1.3 - konstrukce přelivu"</t>
  </si>
  <si>
    <t>(0,6+1,25)/2*1,2*13,1</t>
  </si>
  <si>
    <t>"stabilizační pás"</t>
  </si>
  <si>
    <t>(1,4+2,2)/2*1,2*11,0+0,6*0,1*8,4</t>
  </si>
  <si>
    <t>38,8/100*50</t>
  </si>
  <si>
    <t>-2036790136</t>
  </si>
  <si>
    <t>19,4</t>
  </si>
  <si>
    <t>1449141103</t>
  </si>
  <si>
    <t>14,5+24,3+38,8</t>
  </si>
  <si>
    <t>-633391044</t>
  </si>
  <si>
    <t xml:space="preserve">"na mezideponii  pro zásyp" </t>
  </si>
  <si>
    <t>38,8</t>
  </si>
  <si>
    <t>-1913059455</t>
  </si>
  <si>
    <t>134,1</t>
  </si>
  <si>
    <t>"- přebytečný materiál" - 95,3</t>
  </si>
  <si>
    <t>1966280627</t>
  </si>
  <si>
    <t>"příloha D.1.3 "</t>
  </si>
  <si>
    <t>"kamenná dlažba 400 mm"</t>
  </si>
  <si>
    <t>29,3</t>
  </si>
  <si>
    <t>"kamenná dlažba 300 mm"</t>
  </si>
  <si>
    <t>77,8</t>
  </si>
  <si>
    <t>"lokální oprava dlažby"</t>
  </si>
  <si>
    <t>20,5</t>
  </si>
  <si>
    <t>"betonový základ prahu"</t>
  </si>
  <si>
    <t>10,1*0,95</t>
  </si>
  <si>
    <t>"zbetonový základ prahu"</t>
  </si>
  <si>
    <t>8,4*0,6</t>
  </si>
  <si>
    <t>-1706677453</t>
  </si>
  <si>
    <t xml:space="preserve">"bilance  materiálu  z pol.174101101"</t>
  </si>
  <si>
    <t>95,3</t>
  </si>
  <si>
    <t>-1233116382</t>
  </si>
  <si>
    <t>"odvodnění konstrukce přelivu"</t>
  </si>
  <si>
    <t>(0,3+0,3+0,6)*10,1</t>
  </si>
  <si>
    <t>-441390432</t>
  </si>
  <si>
    <t>12,1</t>
  </si>
  <si>
    <t>444614182</t>
  </si>
  <si>
    <t>10,1*0,6*0,3</t>
  </si>
  <si>
    <t>-1079363506</t>
  </si>
  <si>
    <t>13,0*0,3</t>
  </si>
  <si>
    <t>-1460552723</t>
  </si>
  <si>
    <t xml:space="preserve">"osazení původních očištěných kamenných kvádrů do lože s lepícího tmelu, s  přemístěním z mezideponie cca 20 m, spárování spárovací maltou"</t>
  </si>
  <si>
    <t>"zkramlování do původních otvorů - odstranění a odvrtání stávajících kramlí" osazení nových kramlí stejných parapetů do otvorů v kamenných kvádrech n</t>
  </si>
  <si>
    <t>"osazení nových kramlí stejných parametrů do otvorů v kamenných kvádrech na chemickou kotvu"</t>
  </si>
  <si>
    <t>4,55</t>
  </si>
  <si>
    <t>-822854367</t>
  </si>
  <si>
    <t>"konstrukce přelivu - betonový základ"</t>
  </si>
  <si>
    <t>1,0*0,95*10,1</t>
  </si>
  <si>
    <t xml:space="preserve">"železobetonová  zeď"</t>
  </si>
  <si>
    <t>(13,0*0,65)</t>
  </si>
  <si>
    <t>"základ stabilizační práh"</t>
  </si>
  <si>
    <t>6,5*0,6</t>
  </si>
  <si>
    <t>-1420772246</t>
  </si>
  <si>
    <t>"konstrukce přelivu, stabilizační pás, želbet. zeď"</t>
  </si>
  <si>
    <t>0,7*10,1*2+0,7*0,95*2</t>
  </si>
  <si>
    <t>6,5*2+1,1*0,6*2+7,5*0,6</t>
  </si>
  <si>
    <t>13,0+1,4*0,95*2+7,3*0,95</t>
  </si>
  <si>
    <t>-586444493</t>
  </si>
  <si>
    <t>56,9</t>
  </si>
  <si>
    <t>-463814483</t>
  </si>
  <si>
    <t xml:space="preserve">"výztuž konstrukce přelivu,  "</t>
  </si>
  <si>
    <t>" prům. 12 mm - 6ks/m, 101*6*1,4= 84,8m"</t>
  </si>
  <si>
    <t xml:space="preserve">"84,8m*0,89*1,05 =  79,2 kg"</t>
  </si>
  <si>
    <t>321368211</t>
  </si>
  <si>
    <t>Výztuž železobetonových konstrukcí vodních staveb ze svařovaných sítí</t>
  </si>
  <si>
    <t>1275927504</t>
  </si>
  <si>
    <t>"příloha D.1.3 - konsrukce přelivu, stabilizační pás, želbet. zeď"</t>
  </si>
  <si>
    <t xml:space="preserve">"KARI síť 100/100/8  -  7,90 kg/m2"</t>
  </si>
  <si>
    <t>"2*14,0=28,0m2*7,9*1,05= 232,26 kg"</t>
  </si>
  <si>
    <t>"2*6,5=13,0m2*7,9*1,05= 107,8 kg"</t>
  </si>
  <si>
    <t>"2*13,0= 26,0 m2*7,9*1,05 = 215,7 kg"</t>
  </si>
  <si>
    <t>0,6</t>
  </si>
  <si>
    <t>452311141</t>
  </si>
  <si>
    <t xml:space="preserve">Podkladní beton  tř. C 16/20 tl. 100 mm</t>
  </si>
  <si>
    <t>1621995483</t>
  </si>
  <si>
    <t>10,1*0,95*0,10</t>
  </si>
  <si>
    <t>"stabilizační práh"</t>
  </si>
  <si>
    <t>8,4*0,6*0,10</t>
  </si>
  <si>
    <t>465513327</t>
  </si>
  <si>
    <t>Dlažba z lomového kamene na cem. tl 300 mm s vyspárováním</t>
  </si>
  <si>
    <t>655241781</t>
  </si>
  <si>
    <t>"nadjezí, podjezí, vývar"</t>
  </si>
  <si>
    <t>15,0*3,5-10,05*1,0+(16,5-6,81)*2,5+(13,0-6,81)*1,8</t>
  </si>
  <si>
    <t>"lokální oprava kamenné dlažby 20% z celkové plochy cca"</t>
  </si>
  <si>
    <t>-1129913602</t>
  </si>
  <si>
    <t>6,81*2,5+6,81*1,8</t>
  </si>
  <si>
    <t>"lokální oprava porušené dlažby cca 20%"</t>
  </si>
  <si>
    <t>6,9</t>
  </si>
  <si>
    <t>-500825647</t>
  </si>
  <si>
    <t>29,3+77,8+20,5+6,9</t>
  </si>
  <si>
    <t>1845827854</t>
  </si>
  <si>
    <t>462511370</t>
  </si>
  <si>
    <t>Zához z lomového kamene bez proštěrkování z terénu hmotnost nad 200 do 500 kg</t>
  </si>
  <si>
    <t>1352908219</t>
  </si>
  <si>
    <t>13,0*1,2*0,6+(6,8+2,4)/2*1,3*0,5</t>
  </si>
  <si>
    <t>462519003</t>
  </si>
  <si>
    <t>Příplatek za urovnání ploch záhozu z lomového kamene hmotnost nad 200 do 500 kg</t>
  </si>
  <si>
    <t>249527697</t>
  </si>
  <si>
    <t>13,0*1,2+(6,8+2,4)/2*1,3</t>
  </si>
  <si>
    <t>-1670171042</t>
  </si>
  <si>
    <t xml:space="preserve">"vč. vysekání a vyškrabání spar - oprava stávající kamenné dlažby" </t>
  </si>
  <si>
    <t>6,81*5,1</t>
  </si>
  <si>
    <t>-826128896</t>
  </si>
  <si>
    <t>"zřízení odvodnovacích otvorů - osazeno při realizaci"</t>
  </si>
  <si>
    <t>4,0</t>
  </si>
  <si>
    <t>-801759206</t>
  </si>
  <si>
    <t>1,0*0,45*10,1</t>
  </si>
  <si>
    <t>-1460354624</t>
  </si>
  <si>
    <t>13,0*0,95+1,1*0,95*10,1</t>
  </si>
  <si>
    <t>-202795590</t>
  </si>
  <si>
    <t>"obnova kamenné dlažby ( nadjezí, podjezí, vývar "</t>
  </si>
  <si>
    <t>(15,0+2,0)/2*7,0+(16,5+13,0)/2*5,1</t>
  </si>
  <si>
    <t>2*(1,0+0,45)*10,1+1,0*0,45*40,0</t>
  </si>
  <si>
    <t>-892560430</t>
  </si>
  <si>
    <t xml:space="preserve">"výměry z pol.  114000001R, 114203103,962022491, 628635411R"</t>
  </si>
  <si>
    <t xml:space="preserve">"betonové lože"  25,7*2,0</t>
  </si>
  <si>
    <t xml:space="preserve">"kamenná dlažba"  51,5*2,5</t>
  </si>
  <si>
    <t xml:space="preserve">"kamenné zdivo  "   22,9*2,5</t>
  </si>
  <si>
    <t xml:space="preserve">"materiál z vyškrabaných spár dlažby "   34,7*0,034</t>
  </si>
  <si>
    <t>2018771733</t>
  </si>
  <si>
    <t xml:space="preserve">03 - SO 03  Provizorní příjezdová cesta</t>
  </si>
  <si>
    <t>181951102</t>
  </si>
  <si>
    <t>Úprava pláně v hornině tř. 1 až 4 se zhutněním</t>
  </si>
  <si>
    <t>-1441581706</t>
  </si>
  <si>
    <t>"příloha D.1.1.1 - plošná úprava terénu"</t>
  </si>
  <si>
    <t>790,0*10,0</t>
  </si>
  <si>
    <t>183403152</t>
  </si>
  <si>
    <t xml:space="preserve">Obdělání půdy vláčením </t>
  </si>
  <si>
    <t>1836698199</t>
  </si>
  <si>
    <t>7900,0</t>
  </si>
  <si>
    <t>180451111</t>
  </si>
  <si>
    <t>Setí zemědělských kultur plocha do 5 ha sklon do 5°</t>
  </si>
  <si>
    <t>ha</t>
  </si>
  <si>
    <t>-2065838437</t>
  </si>
  <si>
    <t>0,790</t>
  </si>
  <si>
    <t>00572100</t>
  </si>
  <si>
    <t xml:space="preserve">osivo jetelotráva </t>
  </si>
  <si>
    <t>kg</t>
  </si>
  <si>
    <t>-38488641</t>
  </si>
  <si>
    <t>0,790*50,0</t>
  </si>
  <si>
    <t>291211111R</t>
  </si>
  <si>
    <t>Provizorní přejezd odvodňovacího potrubí</t>
  </si>
  <si>
    <t>-1971522779</t>
  </si>
  <si>
    <t>"příloha D.1.1.1 - osazení 2 ks silníčních panelů pro přejezd mechanizace vč. následného odstranění"</t>
  </si>
  <si>
    <t>919541111R</t>
  </si>
  <si>
    <t>Provizorní přejezdová csta</t>
  </si>
  <si>
    <t>-893607733</t>
  </si>
  <si>
    <t xml:space="preserve">"příloha  D.1.1.1 - uvedení obecní příjezdové cesty do původního stavu"</t>
  </si>
  <si>
    <t>04 - Vedlejší a ostatní náklady</t>
  </si>
  <si>
    <t>VRN - Vedlejší rozpočtové náklady</t>
  </si>
  <si>
    <t>VRN</t>
  </si>
  <si>
    <t>Vedlejší rozpočtové náklady</t>
  </si>
  <si>
    <t>000000001R</t>
  </si>
  <si>
    <t>Vytýčení inženýrských sítí a zařízení</t>
  </si>
  <si>
    <t>1024</t>
  </si>
  <si>
    <t>2106480116</t>
  </si>
  <si>
    <t>"vytýčení inženýrských sítí a zařízení"</t>
  </si>
  <si>
    <t>"vč. zajištění případné aktualizace vyjádření správců sítí, která pozbudou platnosti v období mezi předáním staveniště a vytýčením sítí"</t>
  </si>
  <si>
    <t>000000002R</t>
  </si>
  <si>
    <t>Vytýčení stavby</t>
  </si>
  <si>
    <t>-147697319</t>
  </si>
  <si>
    <t>"vytýčení stavby (případně pozemků nebo provedení jiných geodetických prací)"</t>
  </si>
  <si>
    <t>"odborně způsobilou osobou v oboru zeměměřictví"</t>
  </si>
  <si>
    <t>000000003R</t>
  </si>
  <si>
    <t>Zařízení staveniště</t>
  </si>
  <si>
    <t>1889327032</t>
  </si>
  <si>
    <t>"zajištění a zabezpečení staveniště, zřízení a likvidace zařízení staveniště, vč. případných přípojek, přístupů, skládek, deponií a pod."</t>
  </si>
  <si>
    <t>000000004R</t>
  </si>
  <si>
    <t>Povodňový plán</t>
  </si>
  <si>
    <t>133393648</t>
  </si>
  <si>
    <t>"provedení opatření vyplývajících z povodňového plánu, aktualizace (přizpůsobení) povodňového plánu"</t>
  </si>
  <si>
    <t>000000005R</t>
  </si>
  <si>
    <t>Provedení opatření pro ochranu přírody</t>
  </si>
  <si>
    <t>-266511424</t>
  </si>
  <si>
    <t>"zajištění slovení rybí obsádky a transfer živočichů k tomu oprávěnou osobou"</t>
  </si>
  <si>
    <t>"včetně pořízení protokolu a zajištění oznámení zahájení prací na vodním toku příslušnému uživateli rybářského revíru"</t>
  </si>
  <si>
    <t>000000006R</t>
  </si>
  <si>
    <t>Dopravní opatření</t>
  </si>
  <si>
    <t>-1730315733</t>
  </si>
  <si>
    <t>"projednání a zajištění zvláštního užívání komunikací a veřejných ploch, včetně zajištění dopravního značení"</t>
  </si>
  <si>
    <t>"a to v rozsahu nezbytném pro řádné a bezpečné provádění stavby"</t>
  </si>
  <si>
    <t>000000008R</t>
  </si>
  <si>
    <t>Dotčené pozemky</t>
  </si>
  <si>
    <t>315837873</t>
  </si>
  <si>
    <t>"protokolární předání stavbou dotčených pozemků a komunikací, uvedených do původního stavu, zpět jejich vlastníkům"</t>
  </si>
  <si>
    <t>000000009R</t>
  </si>
  <si>
    <t>Doplnění dokumentace</t>
  </si>
  <si>
    <t>257227023</t>
  </si>
  <si>
    <t>"zpracování a předání doplněné dokumentace pro provádění stavby o realizační detaily stavby a technologické postupy zhotovitele"</t>
  </si>
  <si>
    <t>000000010R</t>
  </si>
  <si>
    <t>Dokumentace skutečného provedení stavby</t>
  </si>
  <si>
    <t>-1903159437</t>
  </si>
  <si>
    <t xml:space="preserve">"zpracování a předání  dokumentace skutečného provedení stavby (3pare + 1 v elektronické formě) objednateli"</t>
  </si>
  <si>
    <t>"zaměření skutečného provedení stavby - geodetická část dokumentace (3 pare + 1 v elektronické formě)"</t>
  </si>
  <si>
    <t>"v rozsahu odpovídajícím příslušným právním předpisům, pořízení fotodokumentace stavby"</t>
  </si>
  <si>
    <t>000000011R</t>
  </si>
  <si>
    <t xml:space="preserve">Plán BOZP na staveništi </t>
  </si>
  <si>
    <t>-1104298531</t>
  </si>
  <si>
    <t xml:space="preserve">"provedení opatření vyplývajících  z plánu bezpečnosti a ochrany zdraví při práci, aktualizace (přizpůsobení) plánu BOZP"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</si>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</sst>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4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35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254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 xml:space="preserve">DVT KUCÍNSKÝ POTOK, Ř.KM 0,05 A 0,25  PŘÍCHOVICE- OPRAVA KAMENNÝCH STUPNŮ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Příchovice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13. 11. 2017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Ing. Jiří Tagl 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ROUND(SUM(AG52:AG55),2)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ROUND(SUM(AS52:AS55),2)</f>
        <v>0</v>
      </c>
      <c r="AT51" s="114">
        <f>ROUND(SUM(AV51:AW51),2)</f>
        <v>0</v>
      </c>
      <c r="AU51" s="115">
        <f>ROUND(SUM(AU52:AU55),5)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ROUND(SUM(AZ52:AZ55),2)</f>
        <v>0</v>
      </c>
      <c r="BA51" s="114">
        <f>ROUND(SUM(BA52:BA55),2)</f>
        <v>0</v>
      </c>
      <c r="BB51" s="114">
        <f>ROUND(SUM(BB52:BB55),2)</f>
        <v>0</v>
      </c>
      <c r="BC51" s="114">
        <f>ROUND(SUM(BC52:BC55),2)</f>
        <v>0</v>
      </c>
      <c r="BD51" s="116">
        <f>ROUND(SUM(BD52:BD55),2)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A52" s="119" t="s">
        <v>75</v>
      </c>
      <c r="B52" s="120"/>
      <c r="C52" s="121"/>
      <c r="D52" s="122" t="s">
        <v>76</v>
      </c>
      <c r="E52" s="122"/>
      <c r="F52" s="122"/>
      <c r="G52" s="122"/>
      <c r="H52" s="122"/>
      <c r="I52" s="123"/>
      <c r="J52" s="122" t="s">
        <v>77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SO 01  Kamenný stupe...'!J27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78</v>
      </c>
      <c r="AR52" s="126"/>
      <c r="AS52" s="127">
        <v>0</v>
      </c>
      <c r="AT52" s="128">
        <f>ROUND(SUM(AV52:AW52),2)</f>
        <v>0</v>
      </c>
      <c r="AU52" s="129">
        <f>'01 - SO 01  Kamenný stupe...'!P85</f>
        <v>0</v>
      </c>
      <c r="AV52" s="128">
        <f>'01 - SO 01  Kamenný stupe...'!J30</f>
        <v>0</v>
      </c>
      <c r="AW52" s="128">
        <f>'01 - SO 01  Kamenný stupe...'!J31</f>
        <v>0</v>
      </c>
      <c r="AX52" s="128">
        <f>'01 - SO 01  Kamenný stupe...'!J32</f>
        <v>0</v>
      </c>
      <c r="AY52" s="128">
        <f>'01 - SO 01  Kamenný stupe...'!J33</f>
        <v>0</v>
      </c>
      <c r="AZ52" s="128">
        <f>'01 - SO 01  Kamenný stupe...'!F30</f>
        <v>0</v>
      </c>
      <c r="BA52" s="128">
        <f>'01 - SO 01  Kamenný stupe...'!F31</f>
        <v>0</v>
      </c>
      <c r="BB52" s="128">
        <f>'01 - SO 01  Kamenný stupe...'!F32</f>
        <v>0</v>
      </c>
      <c r="BC52" s="128">
        <f>'01 - SO 01  Kamenný stupe...'!F33</f>
        <v>0</v>
      </c>
      <c r="BD52" s="130">
        <f>'01 - SO 01  Kamenný stupe...'!F34</f>
        <v>0</v>
      </c>
      <c r="BT52" s="131" t="s">
        <v>79</v>
      </c>
      <c r="BV52" s="131" t="s">
        <v>73</v>
      </c>
      <c r="BW52" s="131" t="s">
        <v>80</v>
      </c>
      <c r="BX52" s="131" t="s">
        <v>7</v>
      </c>
      <c r="CL52" s="131" t="s">
        <v>21</v>
      </c>
      <c r="CM52" s="131" t="s">
        <v>81</v>
      </c>
    </row>
    <row r="53" s="5" customFormat="1" ht="16.5" customHeight="1">
      <c r="A53" s="119" t="s">
        <v>75</v>
      </c>
      <c r="B53" s="120"/>
      <c r="C53" s="121"/>
      <c r="D53" s="122" t="s">
        <v>82</v>
      </c>
      <c r="E53" s="122"/>
      <c r="F53" s="122"/>
      <c r="G53" s="122"/>
      <c r="H53" s="122"/>
      <c r="I53" s="123"/>
      <c r="J53" s="122" t="s">
        <v>83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SO 02 Kamenný stupeň...'!J27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78</v>
      </c>
      <c r="AR53" s="126"/>
      <c r="AS53" s="127">
        <v>0</v>
      </c>
      <c r="AT53" s="128">
        <f>ROUND(SUM(AV53:AW53),2)</f>
        <v>0</v>
      </c>
      <c r="AU53" s="129">
        <f>'02 - SO 02 Kamenný stupeň...'!P85</f>
        <v>0</v>
      </c>
      <c r="AV53" s="128">
        <f>'02 - SO 02 Kamenný stupeň...'!J30</f>
        <v>0</v>
      </c>
      <c r="AW53" s="128">
        <f>'02 - SO 02 Kamenný stupeň...'!J31</f>
        <v>0</v>
      </c>
      <c r="AX53" s="128">
        <f>'02 - SO 02 Kamenný stupeň...'!J32</f>
        <v>0</v>
      </c>
      <c r="AY53" s="128">
        <f>'02 - SO 02 Kamenný stupeň...'!J33</f>
        <v>0</v>
      </c>
      <c r="AZ53" s="128">
        <f>'02 - SO 02 Kamenný stupeň...'!F30</f>
        <v>0</v>
      </c>
      <c r="BA53" s="128">
        <f>'02 - SO 02 Kamenný stupeň...'!F31</f>
        <v>0</v>
      </c>
      <c r="BB53" s="128">
        <f>'02 - SO 02 Kamenný stupeň...'!F32</f>
        <v>0</v>
      </c>
      <c r="BC53" s="128">
        <f>'02 - SO 02 Kamenný stupeň...'!F33</f>
        <v>0</v>
      </c>
      <c r="BD53" s="130">
        <f>'02 - SO 02 Kamenný stupeň...'!F34</f>
        <v>0</v>
      </c>
      <c r="BT53" s="131" t="s">
        <v>79</v>
      </c>
      <c r="BV53" s="131" t="s">
        <v>73</v>
      </c>
      <c r="BW53" s="131" t="s">
        <v>84</v>
      </c>
      <c r="BX53" s="131" t="s">
        <v>7</v>
      </c>
      <c r="CL53" s="131" t="s">
        <v>21</v>
      </c>
      <c r="CM53" s="131" t="s">
        <v>81</v>
      </c>
    </row>
    <row r="54" s="5" customFormat="1" ht="16.5" customHeight="1">
      <c r="A54" s="119" t="s">
        <v>75</v>
      </c>
      <c r="B54" s="120"/>
      <c r="C54" s="121"/>
      <c r="D54" s="122" t="s">
        <v>85</v>
      </c>
      <c r="E54" s="122"/>
      <c r="F54" s="122"/>
      <c r="G54" s="122"/>
      <c r="H54" s="122"/>
      <c r="I54" s="123"/>
      <c r="J54" s="122" t="s">
        <v>86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'03 - SO 03  Provizorní př...'!J27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78</v>
      </c>
      <c r="AR54" s="126"/>
      <c r="AS54" s="127">
        <v>0</v>
      </c>
      <c r="AT54" s="128">
        <f>ROUND(SUM(AV54:AW54),2)</f>
        <v>0</v>
      </c>
      <c r="AU54" s="129">
        <f>'03 - SO 03  Provizorní př...'!P80</f>
        <v>0</v>
      </c>
      <c r="AV54" s="128">
        <f>'03 - SO 03  Provizorní př...'!J30</f>
        <v>0</v>
      </c>
      <c r="AW54" s="128">
        <f>'03 - SO 03  Provizorní př...'!J31</f>
        <v>0</v>
      </c>
      <c r="AX54" s="128">
        <f>'03 - SO 03  Provizorní př...'!J32</f>
        <v>0</v>
      </c>
      <c r="AY54" s="128">
        <f>'03 - SO 03  Provizorní př...'!J33</f>
        <v>0</v>
      </c>
      <c r="AZ54" s="128">
        <f>'03 - SO 03  Provizorní př...'!F30</f>
        <v>0</v>
      </c>
      <c r="BA54" s="128">
        <f>'03 - SO 03  Provizorní př...'!F31</f>
        <v>0</v>
      </c>
      <c r="BB54" s="128">
        <f>'03 - SO 03  Provizorní př...'!F32</f>
        <v>0</v>
      </c>
      <c r="BC54" s="128">
        <f>'03 - SO 03  Provizorní př...'!F33</f>
        <v>0</v>
      </c>
      <c r="BD54" s="130">
        <f>'03 - SO 03  Provizorní př...'!F34</f>
        <v>0</v>
      </c>
      <c r="BT54" s="131" t="s">
        <v>79</v>
      </c>
      <c r="BV54" s="131" t="s">
        <v>73</v>
      </c>
      <c r="BW54" s="131" t="s">
        <v>87</v>
      </c>
      <c r="BX54" s="131" t="s">
        <v>7</v>
      </c>
      <c r="CL54" s="131" t="s">
        <v>21</v>
      </c>
      <c r="CM54" s="131" t="s">
        <v>81</v>
      </c>
    </row>
    <row r="55" s="5" customFormat="1" ht="16.5" customHeight="1">
      <c r="A55" s="119" t="s">
        <v>75</v>
      </c>
      <c r="B55" s="120"/>
      <c r="C55" s="121"/>
      <c r="D55" s="122" t="s">
        <v>88</v>
      </c>
      <c r="E55" s="122"/>
      <c r="F55" s="122"/>
      <c r="G55" s="122"/>
      <c r="H55" s="122"/>
      <c r="I55" s="123"/>
      <c r="J55" s="122" t="s">
        <v>89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'04 - Vedlejší a ostatní n...'!J27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90</v>
      </c>
      <c r="AR55" s="126"/>
      <c r="AS55" s="132">
        <v>0</v>
      </c>
      <c r="AT55" s="133">
        <f>ROUND(SUM(AV55:AW55),2)</f>
        <v>0</v>
      </c>
      <c r="AU55" s="134">
        <f>'04 - Vedlejší a ostatní n...'!P77</f>
        <v>0</v>
      </c>
      <c r="AV55" s="133">
        <f>'04 - Vedlejší a ostatní n...'!J30</f>
        <v>0</v>
      </c>
      <c r="AW55" s="133">
        <f>'04 - Vedlejší a ostatní n...'!J31</f>
        <v>0</v>
      </c>
      <c r="AX55" s="133">
        <f>'04 - Vedlejší a ostatní n...'!J32</f>
        <v>0</v>
      </c>
      <c r="AY55" s="133">
        <f>'04 - Vedlejší a ostatní n...'!J33</f>
        <v>0</v>
      </c>
      <c r="AZ55" s="133">
        <f>'04 - Vedlejší a ostatní n...'!F30</f>
        <v>0</v>
      </c>
      <c r="BA55" s="133">
        <f>'04 - Vedlejší a ostatní n...'!F31</f>
        <v>0</v>
      </c>
      <c r="BB55" s="133">
        <f>'04 - Vedlejší a ostatní n...'!F32</f>
        <v>0</v>
      </c>
      <c r="BC55" s="133">
        <f>'04 - Vedlejší a ostatní n...'!F33</f>
        <v>0</v>
      </c>
      <c r="BD55" s="135">
        <f>'04 - Vedlejší a ostatní n...'!F34</f>
        <v>0</v>
      </c>
      <c r="BT55" s="131" t="s">
        <v>79</v>
      </c>
      <c r="BV55" s="131" t="s">
        <v>73</v>
      </c>
      <c r="BW55" s="131" t="s">
        <v>91</v>
      </c>
      <c r="BX55" s="131" t="s">
        <v>7</v>
      </c>
      <c r="CL55" s="131" t="s">
        <v>21</v>
      </c>
      <c r="CM55" s="131" t="s">
        <v>81</v>
      </c>
    </row>
    <row r="56" s="1" customFormat="1" ht="30" customHeight="1">
      <c r="B56" s="46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2"/>
    </row>
    <row r="57" s="1" customFormat="1" ht="6.96" customHeight="1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72"/>
    </row>
  </sheetData>
  <sheetProtection sheet="1" formatColumns="0" formatRows="0" objects="1" scenarios="1" spinCount="100000" saltValue="GPy+Fa5tIfVJYZzPNJtq7FZOCkvPd+jt81Ss3FOSAZg335UUgINn6AE6sFnrn0FBDO6EWwKIQkoPIwWCdHvZ5A==" hashValue="d+TwZWu8FQlHhVgovenSxwtC81IbNARepSijEvNt59qyT4THJ+TjU3a0zlDSmOiVjfowoYg0w0a+y/hz4MSW/g==" algorithmName="SHA-512" password="CC35"/>
  <mergeCells count="5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</mergeCells>
  <hyperlinks>
    <hyperlink ref="K1:S1" location="C2" display="1) Rekapitulace stavby"/>
    <hyperlink ref="W1:AI1" location="C51" display="2) Rekapitulace objektů stavby a soupisů prací"/>
    <hyperlink ref="A52" location="'01 - SO 01  Kamenný stupe...'!C2" display="/"/>
    <hyperlink ref="A53" location="'02 - SO 02 Kamenný stupeň...'!C2" display="/"/>
    <hyperlink ref="A54" location="'03 - SO 03  Provizorní př...'!C2" display="/"/>
    <hyperlink ref="A55" location="'04 - Vedlejší a ostatní 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81</v>
      </c>
    </row>
    <row r="4" ht="36.96" customHeight="1">
      <c r="B4" s="28"/>
      <c r="C4" s="29"/>
      <c r="D4" s="30" t="s">
        <v>97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 xml:space="preserve">DVT KUCÍNSKÝ POTOK, Ř.KM 0,05 A 0,25  PŘÍCHOVICE- OPRAVA KAMENNÝCH STUPNŮ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98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13. 11. 2017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37</v>
      </c>
      <c r="E27" s="47"/>
      <c r="F27" s="47"/>
      <c r="G27" s="47"/>
      <c r="H27" s="47"/>
      <c r="I27" s="144"/>
      <c r="J27" s="155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6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7">
        <f>ROUND(SUM(BE85:BE324), 2)</f>
        <v>0</v>
      </c>
      <c r="G30" s="47"/>
      <c r="H30" s="47"/>
      <c r="I30" s="158">
        <v>0.20999999999999999</v>
      </c>
      <c r="J30" s="157">
        <f>ROUND(ROUND((SUM(BE85:BE324)),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7">
        <f>ROUND(SUM(BF85:BF324), 2)</f>
        <v>0</v>
      </c>
      <c r="G31" s="47"/>
      <c r="H31" s="47"/>
      <c r="I31" s="158">
        <v>0.14999999999999999</v>
      </c>
      <c r="J31" s="157">
        <f>ROUND(ROUND((SUM(BF85:BF324)),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7">
        <f>ROUND(SUM(BG85:BG324),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7">
        <f>ROUND(SUM(BH85:BH324),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7">
        <f>ROUND(SUM(BI85:BI324),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47</v>
      </c>
      <c r="E36" s="98"/>
      <c r="F36" s="98"/>
      <c r="G36" s="161" t="s">
        <v>48</v>
      </c>
      <c r="H36" s="162" t="s">
        <v>49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100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 xml:space="preserve">DVT KUCÍNSKÝ POTOK, Ř.KM 0,05 A 0,25  PŘÍCHOVICE- OPRAVA KAMENNÝCH STUPNŮ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98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 xml:space="preserve">01 - SO 01  Kamenný stupeň ř.km 0,05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Příchovice</v>
      </c>
      <c r="G49" s="47"/>
      <c r="H49" s="47"/>
      <c r="I49" s="146" t="s">
        <v>25</v>
      </c>
      <c r="J49" s="147" t="str">
        <f>IF(J12="","",J12)</f>
        <v>13. 11. 2017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Ing. Jiří Tagl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101</v>
      </c>
      <c r="D54" s="159"/>
      <c r="E54" s="159"/>
      <c r="F54" s="159"/>
      <c r="G54" s="159"/>
      <c r="H54" s="159"/>
      <c r="I54" s="173"/>
      <c r="J54" s="174" t="s">
        <v>102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103</v>
      </c>
      <c r="D56" s="47"/>
      <c r="E56" s="47"/>
      <c r="F56" s="47"/>
      <c r="G56" s="47"/>
      <c r="H56" s="47"/>
      <c r="I56" s="144"/>
      <c r="J56" s="155">
        <f>J85</f>
        <v>0</v>
      </c>
      <c r="K56" s="51"/>
      <c r="AU56" s="24" t="s">
        <v>104</v>
      </c>
    </row>
    <row r="57" s="7" customFormat="1" ht="24.96" customHeight="1">
      <c r="B57" s="177"/>
      <c r="C57" s="178"/>
      <c r="D57" s="179" t="s">
        <v>105</v>
      </c>
      <c r="E57" s="180"/>
      <c r="F57" s="180"/>
      <c r="G57" s="180"/>
      <c r="H57" s="180"/>
      <c r="I57" s="181"/>
      <c r="J57" s="182">
        <f>J86</f>
        <v>0</v>
      </c>
      <c r="K57" s="183"/>
    </row>
    <row r="58" s="8" customFormat="1" ht="19.92" customHeight="1">
      <c r="B58" s="184"/>
      <c r="C58" s="185"/>
      <c r="D58" s="186" t="s">
        <v>106</v>
      </c>
      <c r="E58" s="187"/>
      <c r="F58" s="187"/>
      <c r="G58" s="187"/>
      <c r="H58" s="187"/>
      <c r="I58" s="188"/>
      <c r="J58" s="189">
        <f>J87</f>
        <v>0</v>
      </c>
      <c r="K58" s="190"/>
    </row>
    <row r="59" s="8" customFormat="1" ht="19.92" customHeight="1">
      <c r="B59" s="184"/>
      <c r="C59" s="185"/>
      <c r="D59" s="186" t="s">
        <v>107</v>
      </c>
      <c r="E59" s="187"/>
      <c r="F59" s="187"/>
      <c r="G59" s="187"/>
      <c r="H59" s="187"/>
      <c r="I59" s="188"/>
      <c r="J59" s="189">
        <f>J166</f>
        <v>0</v>
      </c>
      <c r="K59" s="190"/>
    </row>
    <row r="60" s="8" customFormat="1" ht="19.92" customHeight="1">
      <c r="B60" s="184"/>
      <c r="C60" s="185"/>
      <c r="D60" s="186" t="s">
        <v>108</v>
      </c>
      <c r="E60" s="187"/>
      <c r="F60" s="187"/>
      <c r="G60" s="187"/>
      <c r="H60" s="187"/>
      <c r="I60" s="188"/>
      <c r="J60" s="189">
        <f>J175</f>
        <v>0</v>
      </c>
      <c r="K60" s="190"/>
    </row>
    <row r="61" s="8" customFormat="1" ht="19.92" customHeight="1">
      <c r="B61" s="184"/>
      <c r="C61" s="185"/>
      <c r="D61" s="186" t="s">
        <v>109</v>
      </c>
      <c r="E61" s="187"/>
      <c r="F61" s="187"/>
      <c r="G61" s="187"/>
      <c r="H61" s="187"/>
      <c r="I61" s="188"/>
      <c r="J61" s="189">
        <f>J241</f>
        <v>0</v>
      </c>
      <c r="K61" s="190"/>
    </row>
    <row r="62" s="8" customFormat="1" ht="19.92" customHeight="1">
      <c r="B62" s="184"/>
      <c r="C62" s="185"/>
      <c r="D62" s="186" t="s">
        <v>110</v>
      </c>
      <c r="E62" s="187"/>
      <c r="F62" s="187"/>
      <c r="G62" s="187"/>
      <c r="H62" s="187"/>
      <c r="I62" s="188"/>
      <c r="J62" s="189">
        <f>J252</f>
        <v>0</v>
      </c>
      <c r="K62" s="190"/>
    </row>
    <row r="63" s="8" customFormat="1" ht="19.92" customHeight="1">
      <c r="B63" s="184"/>
      <c r="C63" s="185"/>
      <c r="D63" s="186" t="s">
        <v>111</v>
      </c>
      <c r="E63" s="187"/>
      <c r="F63" s="187"/>
      <c r="G63" s="187"/>
      <c r="H63" s="187"/>
      <c r="I63" s="188"/>
      <c r="J63" s="189">
        <f>J265</f>
        <v>0</v>
      </c>
      <c r="K63" s="190"/>
    </row>
    <row r="64" s="8" customFormat="1" ht="19.92" customHeight="1">
      <c r="B64" s="184"/>
      <c r="C64" s="185"/>
      <c r="D64" s="186" t="s">
        <v>112</v>
      </c>
      <c r="E64" s="187"/>
      <c r="F64" s="187"/>
      <c r="G64" s="187"/>
      <c r="H64" s="187"/>
      <c r="I64" s="188"/>
      <c r="J64" s="189">
        <f>J314</f>
        <v>0</v>
      </c>
      <c r="K64" s="190"/>
    </row>
    <row r="65" s="8" customFormat="1" ht="19.92" customHeight="1">
      <c r="B65" s="184"/>
      <c r="C65" s="185"/>
      <c r="D65" s="186" t="s">
        <v>113</v>
      </c>
      <c r="E65" s="187"/>
      <c r="F65" s="187"/>
      <c r="G65" s="187"/>
      <c r="H65" s="187"/>
      <c r="I65" s="188"/>
      <c r="J65" s="189">
        <f>J323</f>
        <v>0</v>
      </c>
      <c r="K65" s="190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4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6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69"/>
      <c r="J71" s="71"/>
      <c r="K71" s="71"/>
      <c r="L71" s="72"/>
    </row>
    <row r="72" s="1" customFormat="1" ht="36.96" customHeight="1">
      <c r="B72" s="46"/>
      <c r="C72" s="73" t="s">
        <v>114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6.5" customHeight="1">
      <c r="B75" s="46"/>
      <c r="C75" s="74"/>
      <c r="D75" s="74"/>
      <c r="E75" s="192" t="str">
        <f>E7</f>
        <v xml:space="preserve">DVT KUCÍNSKÝ POTOK, Ř.KM 0,05 A 0,25  PŘÍCHOVICE- OPRAVA KAMENNÝCH STUPNŮ</v>
      </c>
      <c r="F75" s="76"/>
      <c r="G75" s="76"/>
      <c r="H75" s="76"/>
      <c r="I75" s="191"/>
      <c r="J75" s="74"/>
      <c r="K75" s="74"/>
      <c r="L75" s="72"/>
    </row>
    <row r="76" s="1" customFormat="1" ht="14.4" customHeight="1">
      <c r="B76" s="46"/>
      <c r="C76" s="76" t="s">
        <v>98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 xml:space="preserve">01 - SO 01  Kamenný stupeň ř.km 0,05</v>
      </c>
      <c r="F77" s="74"/>
      <c r="G77" s="74"/>
      <c r="H77" s="74"/>
      <c r="I77" s="191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193" t="str">
        <f>F12</f>
        <v>Příchovice</v>
      </c>
      <c r="G79" s="74"/>
      <c r="H79" s="74"/>
      <c r="I79" s="194" t="s">
        <v>25</v>
      </c>
      <c r="J79" s="85" t="str">
        <f>IF(J12="","",J12)</f>
        <v>13. 11. 2017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193" t="str">
        <f>E15</f>
        <v xml:space="preserve"> </v>
      </c>
      <c r="G81" s="74"/>
      <c r="H81" s="74"/>
      <c r="I81" s="194" t="s">
        <v>33</v>
      </c>
      <c r="J81" s="193" t="str">
        <f>E21</f>
        <v xml:space="preserve">Ing. Jiří Tagl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193" t="str">
        <f>IF(E18="","",E18)</f>
        <v/>
      </c>
      <c r="G82" s="74"/>
      <c r="H82" s="74"/>
      <c r="I82" s="191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9" customFormat="1" ht="29.28" customHeight="1">
      <c r="B84" s="195"/>
      <c r="C84" s="196" t="s">
        <v>115</v>
      </c>
      <c r="D84" s="197" t="s">
        <v>56</v>
      </c>
      <c r="E84" s="197" t="s">
        <v>52</v>
      </c>
      <c r="F84" s="197" t="s">
        <v>116</v>
      </c>
      <c r="G84" s="197" t="s">
        <v>117</v>
      </c>
      <c r="H84" s="197" t="s">
        <v>118</v>
      </c>
      <c r="I84" s="198" t="s">
        <v>119</v>
      </c>
      <c r="J84" s="197" t="s">
        <v>102</v>
      </c>
      <c r="K84" s="199" t="s">
        <v>120</v>
      </c>
      <c r="L84" s="200"/>
      <c r="M84" s="102" t="s">
        <v>121</v>
      </c>
      <c r="N84" s="103" t="s">
        <v>41</v>
      </c>
      <c r="O84" s="103" t="s">
        <v>122</v>
      </c>
      <c r="P84" s="103" t="s">
        <v>123</v>
      </c>
      <c r="Q84" s="103" t="s">
        <v>124</v>
      </c>
      <c r="R84" s="103" t="s">
        <v>125</v>
      </c>
      <c r="S84" s="103" t="s">
        <v>126</v>
      </c>
      <c r="T84" s="104" t="s">
        <v>127</v>
      </c>
    </row>
    <row r="85" s="1" customFormat="1" ht="29.28" customHeight="1">
      <c r="B85" s="46"/>
      <c r="C85" s="108" t="s">
        <v>103</v>
      </c>
      <c r="D85" s="74"/>
      <c r="E85" s="74"/>
      <c r="F85" s="74"/>
      <c r="G85" s="74"/>
      <c r="H85" s="74"/>
      <c r="I85" s="191"/>
      <c r="J85" s="201">
        <f>BK85</f>
        <v>0</v>
      </c>
      <c r="K85" s="74"/>
      <c r="L85" s="72"/>
      <c r="M85" s="105"/>
      <c r="N85" s="106"/>
      <c r="O85" s="106"/>
      <c r="P85" s="202">
        <f>P86</f>
        <v>0</v>
      </c>
      <c r="Q85" s="106"/>
      <c r="R85" s="202">
        <f>R86</f>
        <v>309.66037</v>
      </c>
      <c r="S85" s="106"/>
      <c r="T85" s="203">
        <f>T86</f>
        <v>231.94919999999999</v>
      </c>
      <c r="AT85" s="24" t="s">
        <v>70</v>
      </c>
      <c r="AU85" s="24" t="s">
        <v>104</v>
      </c>
      <c r="BK85" s="204">
        <f>BK86</f>
        <v>0</v>
      </c>
    </row>
    <row r="86" s="10" customFormat="1" ht="37.44001" customHeight="1">
      <c r="B86" s="205"/>
      <c r="C86" s="206"/>
      <c r="D86" s="207" t="s">
        <v>70</v>
      </c>
      <c r="E86" s="208" t="s">
        <v>128</v>
      </c>
      <c r="F86" s="208" t="s">
        <v>129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P87+P166+P175+P241+P252+P265+P314+P323</f>
        <v>0</v>
      </c>
      <c r="Q86" s="213"/>
      <c r="R86" s="214">
        <f>R87+R166+R175+R241+R252+R265+R314+R323</f>
        <v>309.66037</v>
      </c>
      <c r="S86" s="213"/>
      <c r="T86" s="215">
        <f>T87+T166+T175+T241+T252+T265+T314+T323</f>
        <v>231.94919999999999</v>
      </c>
      <c r="AR86" s="216" t="s">
        <v>79</v>
      </c>
      <c r="AT86" s="217" t="s">
        <v>70</v>
      </c>
      <c r="AU86" s="217" t="s">
        <v>71</v>
      </c>
      <c r="AY86" s="216" t="s">
        <v>130</v>
      </c>
      <c r="BK86" s="218">
        <f>BK87+BK166+BK175+BK241+BK252+BK265+BK314+BK323</f>
        <v>0</v>
      </c>
    </row>
    <row r="87" s="10" customFormat="1" ht="19.92" customHeight="1">
      <c r="B87" s="205"/>
      <c r="C87" s="206"/>
      <c r="D87" s="207" t="s">
        <v>70</v>
      </c>
      <c r="E87" s="219" t="s">
        <v>79</v>
      </c>
      <c r="F87" s="219" t="s">
        <v>131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SUM(P88:P165)</f>
        <v>0</v>
      </c>
      <c r="Q87" s="213"/>
      <c r="R87" s="214">
        <f>SUM(R88:R165)</f>
        <v>0.018350000000000002</v>
      </c>
      <c r="S87" s="213"/>
      <c r="T87" s="215">
        <f>SUM(T88:T165)</f>
        <v>65.599999999999994</v>
      </c>
      <c r="AR87" s="216" t="s">
        <v>79</v>
      </c>
      <c r="AT87" s="217" t="s">
        <v>70</v>
      </c>
      <c r="AU87" s="217" t="s">
        <v>79</v>
      </c>
      <c r="AY87" s="216" t="s">
        <v>130</v>
      </c>
      <c r="BK87" s="218">
        <f>SUM(BK88:BK165)</f>
        <v>0</v>
      </c>
    </row>
    <row r="88" s="1" customFormat="1" ht="16.5" customHeight="1">
      <c r="B88" s="46"/>
      <c r="C88" s="221" t="s">
        <v>79</v>
      </c>
      <c r="D88" s="221" t="s">
        <v>132</v>
      </c>
      <c r="E88" s="222" t="s">
        <v>133</v>
      </c>
      <c r="F88" s="223" t="s">
        <v>134</v>
      </c>
      <c r="G88" s="224" t="s">
        <v>135</v>
      </c>
      <c r="H88" s="225">
        <v>1</v>
      </c>
      <c r="I88" s="226"/>
      <c r="J88" s="225">
        <f>ROUND(I88*H88,2)</f>
        <v>0</v>
      </c>
      <c r="K88" s="223" t="s">
        <v>21</v>
      </c>
      <c r="L88" s="72"/>
      <c r="M88" s="227" t="s">
        <v>21</v>
      </c>
      <c r="N88" s="228" t="s">
        <v>42</v>
      </c>
      <c r="O88" s="47"/>
      <c r="P88" s="229">
        <f>O88*H88</f>
        <v>0</v>
      </c>
      <c r="Q88" s="229">
        <v>0.01797</v>
      </c>
      <c r="R88" s="229">
        <f>Q88*H88</f>
        <v>0.01797</v>
      </c>
      <c r="S88" s="229">
        <v>0</v>
      </c>
      <c r="T88" s="230">
        <f>S88*H88</f>
        <v>0</v>
      </c>
      <c r="AR88" s="24" t="s">
        <v>136</v>
      </c>
      <c r="AT88" s="24" t="s">
        <v>132</v>
      </c>
      <c r="AU88" s="24" t="s">
        <v>81</v>
      </c>
      <c r="AY88" s="24" t="s">
        <v>130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4" t="s">
        <v>79</v>
      </c>
      <c r="BK88" s="231">
        <f>ROUND(I88*H88,2)</f>
        <v>0</v>
      </c>
      <c r="BL88" s="24" t="s">
        <v>136</v>
      </c>
      <c r="BM88" s="24" t="s">
        <v>137</v>
      </c>
    </row>
    <row r="89" s="11" customFormat="1">
      <c r="B89" s="232"/>
      <c r="C89" s="233"/>
      <c r="D89" s="234" t="s">
        <v>138</v>
      </c>
      <c r="E89" s="235" t="s">
        <v>21</v>
      </c>
      <c r="F89" s="236" t="s">
        <v>139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138</v>
      </c>
      <c r="AU89" s="242" t="s">
        <v>81</v>
      </c>
      <c r="AV89" s="11" t="s">
        <v>79</v>
      </c>
      <c r="AW89" s="11" t="s">
        <v>35</v>
      </c>
      <c r="AX89" s="11" t="s">
        <v>71</v>
      </c>
      <c r="AY89" s="242" t="s">
        <v>130</v>
      </c>
    </row>
    <row r="90" s="11" customFormat="1">
      <c r="B90" s="232"/>
      <c r="C90" s="233"/>
      <c r="D90" s="234" t="s">
        <v>138</v>
      </c>
      <c r="E90" s="235" t="s">
        <v>21</v>
      </c>
      <c r="F90" s="236" t="s">
        <v>140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138</v>
      </c>
      <c r="AU90" s="242" t="s">
        <v>81</v>
      </c>
      <c r="AV90" s="11" t="s">
        <v>79</v>
      </c>
      <c r="AW90" s="11" t="s">
        <v>35</v>
      </c>
      <c r="AX90" s="11" t="s">
        <v>71</v>
      </c>
      <c r="AY90" s="242" t="s">
        <v>130</v>
      </c>
    </row>
    <row r="91" s="12" customFormat="1">
      <c r="B91" s="243"/>
      <c r="C91" s="244"/>
      <c r="D91" s="234" t="s">
        <v>138</v>
      </c>
      <c r="E91" s="245" t="s">
        <v>21</v>
      </c>
      <c r="F91" s="246" t="s">
        <v>141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138</v>
      </c>
      <c r="AU91" s="253" t="s">
        <v>81</v>
      </c>
      <c r="AV91" s="12" t="s">
        <v>81</v>
      </c>
      <c r="AW91" s="12" t="s">
        <v>35</v>
      </c>
      <c r="AX91" s="12" t="s">
        <v>79</v>
      </c>
      <c r="AY91" s="253" t="s">
        <v>130</v>
      </c>
    </row>
    <row r="92" s="1" customFormat="1" ht="16.5" customHeight="1">
      <c r="B92" s="46"/>
      <c r="C92" s="221" t="s">
        <v>81</v>
      </c>
      <c r="D92" s="221" t="s">
        <v>132</v>
      </c>
      <c r="E92" s="222" t="s">
        <v>142</v>
      </c>
      <c r="F92" s="223" t="s">
        <v>143</v>
      </c>
      <c r="G92" s="224" t="s">
        <v>144</v>
      </c>
      <c r="H92" s="225">
        <v>3</v>
      </c>
      <c r="I92" s="226"/>
      <c r="J92" s="225">
        <f>ROUND(I92*H92,2)</f>
        <v>0</v>
      </c>
      <c r="K92" s="223" t="s">
        <v>21</v>
      </c>
      <c r="L92" s="72"/>
      <c r="M92" s="227" t="s">
        <v>21</v>
      </c>
      <c r="N92" s="228" t="s">
        <v>42</v>
      </c>
      <c r="O92" s="47"/>
      <c r="P92" s="229">
        <f>O92*H92</f>
        <v>0</v>
      </c>
      <c r="Q92" s="229">
        <v>5.0000000000000002E-05</v>
      </c>
      <c r="R92" s="229">
        <f>Q92*H92</f>
        <v>0.00015000000000000001</v>
      </c>
      <c r="S92" s="229">
        <v>0</v>
      </c>
      <c r="T92" s="230">
        <f>S92*H92</f>
        <v>0</v>
      </c>
      <c r="AR92" s="24" t="s">
        <v>136</v>
      </c>
      <c r="AT92" s="24" t="s">
        <v>132</v>
      </c>
      <c r="AU92" s="24" t="s">
        <v>81</v>
      </c>
      <c r="AY92" s="24" t="s">
        <v>130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4" t="s">
        <v>79</v>
      </c>
      <c r="BK92" s="231">
        <f>ROUND(I92*H92,2)</f>
        <v>0</v>
      </c>
      <c r="BL92" s="24" t="s">
        <v>136</v>
      </c>
      <c r="BM92" s="24" t="s">
        <v>145</v>
      </c>
    </row>
    <row r="93" s="11" customFormat="1">
      <c r="B93" s="232"/>
      <c r="C93" s="233"/>
      <c r="D93" s="234" t="s">
        <v>138</v>
      </c>
      <c r="E93" s="235" t="s">
        <v>21</v>
      </c>
      <c r="F93" s="236" t="s">
        <v>146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138</v>
      </c>
      <c r="AU93" s="242" t="s">
        <v>81</v>
      </c>
      <c r="AV93" s="11" t="s">
        <v>79</v>
      </c>
      <c r="AW93" s="11" t="s">
        <v>35</v>
      </c>
      <c r="AX93" s="11" t="s">
        <v>71</v>
      </c>
      <c r="AY93" s="242" t="s">
        <v>130</v>
      </c>
    </row>
    <row r="94" s="12" customFormat="1">
      <c r="B94" s="243"/>
      <c r="C94" s="244"/>
      <c r="D94" s="234" t="s">
        <v>138</v>
      </c>
      <c r="E94" s="245" t="s">
        <v>21</v>
      </c>
      <c r="F94" s="246" t="s">
        <v>147</v>
      </c>
      <c r="G94" s="244"/>
      <c r="H94" s="247">
        <v>3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138</v>
      </c>
      <c r="AU94" s="253" t="s">
        <v>81</v>
      </c>
      <c r="AV94" s="12" t="s">
        <v>81</v>
      </c>
      <c r="AW94" s="12" t="s">
        <v>35</v>
      </c>
      <c r="AX94" s="12" t="s">
        <v>79</v>
      </c>
      <c r="AY94" s="253" t="s">
        <v>130</v>
      </c>
    </row>
    <row r="95" s="1" customFormat="1" ht="16.5" customHeight="1">
      <c r="B95" s="46"/>
      <c r="C95" s="221" t="s">
        <v>148</v>
      </c>
      <c r="D95" s="221" t="s">
        <v>132</v>
      </c>
      <c r="E95" s="222" t="s">
        <v>149</v>
      </c>
      <c r="F95" s="223" t="s">
        <v>150</v>
      </c>
      <c r="G95" s="224" t="s">
        <v>144</v>
      </c>
      <c r="H95" s="225">
        <v>1</v>
      </c>
      <c r="I95" s="226"/>
      <c r="J95" s="225">
        <f>ROUND(I95*H95,2)</f>
        <v>0</v>
      </c>
      <c r="K95" s="223" t="s">
        <v>21</v>
      </c>
      <c r="L95" s="72"/>
      <c r="M95" s="227" t="s">
        <v>21</v>
      </c>
      <c r="N95" s="228" t="s">
        <v>42</v>
      </c>
      <c r="O95" s="47"/>
      <c r="P95" s="229">
        <f>O95*H95</f>
        <v>0</v>
      </c>
      <c r="Q95" s="229">
        <v>5.0000000000000002E-05</v>
      </c>
      <c r="R95" s="229">
        <f>Q95*H95</f>
        <v>5.0000000000000002E-05</v>
      </c>
      <c r="S95" s="229">
        <v>0</v>
      </c>
      <c r="T95" s="230">
        <f>S95*H95</f>
        <v>0</v>
      </c>
      <c r="AR95" s="24" t="s">
        <v>136</v>
      </c>
      <c r="AT95" s="24" t="s">
        <v>132</v>
      </c>
      <c r="AU95" s="24" t="s">
        <v>81</v>
      </c>
      <c r="AY95" s="24" t="s">
        <v>130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4" t="s">
        <v>79</v>
      </c>
      <c r="BK95" s="231">
        <f>ROUND(I95*H95,2)</f>
        <v>0</v>
      </c>
      <c r="BL95" s="24" t="s">
        <v>136</v>
      </c>
      <c r="BM95" s="24" t="s">
        <v>151</v>
      </c>
    </row>
    <row r="96" s="11" customFormat="1">
      <c r="B96" s="232"/>
      <c r="C96" s="233"/>
      <c r="D96" s="234" t="s">
        <v>138</v>
      </c>
      <c r="E96" s="235" t="s">
        <v>21</v>
      </c>
      <c r="F96" s="236" t="s">
        <v>146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138</v>
      </c>
      <c r="AU96" s="242" t="s">
        <v>81</v>
      </c>
      <c r="AV96" s="11" t="s">
        <v>79</v>
      </c>
      <c r="AW96" s="11" t="s">
        <v>35</v>
      </c>
      <c r="AX96" s="11" t="s">
        <v>71</v>
      </c>
      <c r="AY96" s="242" t="s">
        <v>130</v>
      </c>
    </row>
    <row r="97" s="12" customFormat="1">
      <c r="B97" s="243"/>
      <c r="C97" s="244"/>
      <c r="D97" s="234" t="s">
        <v>138</v>
      </c>
      <c r="E97" s="245" t="s">
        <v>21</v>
      </c>
      <c r="F97" s="246" t="s">
        <v>141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138</v>
      </c>
      <c r="AU97" s="253" t="s">
        <v>81</v>
      </c>
      <c r="AV97" s="12" t="s">
        <v>81</v>
      </c>
      <c r="AW97" s="12" t="s">
        <v>35</v>
      </c>
      <c r="AX97" s="12" t="s">
        <v>79</v>
      </c>
      <c r="AY97" s="253" t="s">
        <v>130</v>
      </c>
    </row>
    <row r="98" s="1" customFormat="1" ht="16.5" customHeight="1">
      <c r="B98" s="46"/>
      <c r="C98" s="221" t="s">
        <v>136</v>
      </c>
      <c r="D98" s="221" t="s">
        <v>132</v>
      </c>
      <c r="E98" s="222" t="s">
        <v>152</v>
      </c>
      <c r="F98" s="223" t="s">
        <v>153</v>
      </c>
      <c r="G98" s="224" t="s">
        <v>144</v>
      </c>
      <c r="H98" s="225">
        <v>1</v>
      </c>
      <c r="I98" s="226"/>
      <c r="J98" s="225">
        <f>ROUND(I98*H98,2)</f>
        <v>0</v>
      </c>
      <c r="K98" s="223" t="s">
        <v>21</v>
      </c>
      <c r="L98" s="72"/>
      <c r="M98" s="227" t="s">
        <v>21</v>
      </c>
      <c r="N98" s="228" t="s">
        <v>42</v>
      </c>
      <c r="O98" s="47"/>
      <c r="P98" s="229">
        <f>O98*H98</f>
        <v>0</v>
      </c>
      <c r="Q98" s="229">
        <v>9.0000000000000006E-05</v>
      </c>
      <c r="R98" s="229">
        <f>Q98*H98</f>
        <v>9.0000000000000006E-05</v>
      </c>
      <c r="S98" s="229">
        <v>0</v>
      </c>
      <c r="T98" s="230">
        <f>S98*H98</f>
        <v>0</v>
      </c>
      <c r="AR98" s="24" t="s">
        <v>136</v>
      </c>
      <c r="AT98" s="24" t="s">
        <v>132</v>
      </c>
      <c r="AU98" s="24" t="s">
        <v>81</v>
      </c>
      <c r="AY98" s="24" t="s">
        <v>130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4" t="s">
        <v>79</v>
      </c>
      <c r="BK98" s="231">
        <f>ROUND(I98*H98,2)</f>
        <v>0</v>
      </c>
      <c r="BL98" s="24" t="s">
        <v>136</v>
      </c>
      <c r="BM98" s="24" t="s">
        <v>154</v>
      </c>
    </row>
    <row r="99" s="11" customFormat="1">
      <c r="B99" s="232"/>
      <c r="C99" s="233"/>
      <c r="D99" s="234" t="s">
        <v>138</v>
      </c>
      <c r="E99" s="235" t="s">
        <v>21</v>
      </c>
      <c r="F99" s="236" t="s">
        <v>146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138</v>
      </c>
      <c r="AU99" s="242" t="s">
        <v>81</v>
      </c>
      <c r="AV99" s="11" t="s">
        <v>79</v>
      </c>
      <c r="AW99" s="11" t="s">
        <v>35</v>
      </c>
      <c r="AX99" s="11" t="s">
        <v>71</v>
      </c>
      <c r="AY99" s="242" t="s">
        <v>130</v>
      </c>
    </row>
    <row r="100" s="12" customFormat="1">
      <c r="B100" s="243"/>
      <c r="C100" s="244"/>
      <c r="D100" s="234" t="s">
        <v>138</v>
      </c>
      <c r="E100" s="245" t="s">
        <v>21</v>
      </c>
      <c r="F100" s="246" t="s">
        <v>141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138</v>
      </c>
      <c r="AU100" s="253" t="s">
        <v>81</v>
      </c>
      <c r="AV100" s="12" t="s">
        <v>81</v>
      </c>
      <c r="AW100" s="12" t="s">
        <v>35</v>
      </c>
      <c r="AX100" s="12" t="s">
        <v>79</v>
      </c>
      <c r="AY100" s="253" t="s">
        <v>130</v>
      </c>
    </row>
    <row r="101" s="1" customFormat="1" ht="16.5" customHeight="1">
      <c r="B101" s="46"/>
      <c r="C101" s="221" t="s">
        <v>155</v>
      </c>
      <c r="D101" s="221" t="s">
        <v>132</v>
      </c>
      <c r="E101" s="222" t="s">
        <v>156</v>
      </c>
      <c r="F101" s="223" t="s">
        <v>157</v>
      </c>
      <c r="G101" s="224" t="s">
        <v>144</v>
      </c>
      <c r="H101" s="225">
        <v>1</v>
      </c>
      <c r="I101" s="226"/>
      <c r="J101" s="225">
        <f>ROUND(I101*H101,2)</f>
        <v>0</v>
      </c>
      <c r="K101" s="223" t="s">
        <v>21</v>
      </c>
      <c r="L101" s="72"/>
      <c r="M101" s="227" t="s">
        <v>21</v>
      </c>
      <c r="N101" s="228" t="s">
        <v>42</v>
      </c>
      <c r="O101" s="47"/>
      <c r="P101" s="229">
        <f>O101*H101</f>
        <v>0</v>
      </c>
      <c r="Q101" s="229">
        <v>9.0000000000000006E-05</v>
      </c>
      <c r="R101" s="229">
        <f>Q101*H101</f>
        <v>9.0000000000000006E-05</v>
      </c>
      <c r="S101" s="229">
        <v>0</v>
      </c>
      <c r="T101" s="230">
        <f>S101*H101</f>
        <v>0</v>
      </c>
      <c r="AR101" s="24" t="s">
        <v>136</v>
      </c>
      <c r="AT101" s="24" t="s">
        <v>132</v>
      </c>
      <c r="AU101" s="24" t="s">
        <v>81</v>
      </c>
      <c r="AY101" s="24" t="s">
        <v>130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4" t="s">
        <v>79</v>
      </c>
      <c r="BK101" s="231">
        <f>ROUND(I101*H101,2)</f>
        <v>0</v>
      </c>
      <c r="BL101" s="24" t="s">
        <v>136</v>
      </c>
      <c r="BM101" s="24" t="s">
        <v>158</v>
      </c>
    </row>
    <row r="102" s="11" customFormat="1">
      <c r="B102" s="232"/>
      <c r="C102" s="233"/>
      <c r="D102" s="234" t="s">
        <v>138</v>
      </c>
      <c r="E102" s="235" t="s">
        <v>21</v>
      </c>
      <c r="F102" s="236" t="s">
        <v>146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138</v>
      </c>
      <c r="AU102" s="242" t="s">
        <v>81</v>
      </c>
      <c r="AV102" s="11" t="s">
        <v>79</v>
      </c>
      <c r="AW102" s="11" t="s">
        <v>35</v>
      </c>
      <c r="AX102" s="11" t="s">
        <v>71</v>
      </c>
      <c r="AY102" s="242" t="s">
        <v>130</v>
      </c>
    </row>
    <row r="103" s="12" customFormat="1">
      <c r="B103" s="243"/>
      <c r="C103" s="244"/>
      <c r="D103" s="234" t="s">
        <v>138</v>
      </c>
      <c r="E103" s="245" t="s">
        <v>21</v>
      </c>
      <c r="F103" s="246" t="s">
        <v>141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138</v>
      </c>
      <c r="AU103" s="253" t="s">
        <v>81</v>
      </c>
      <c r="AV103" s="12" t="s">
        <v>81</v>
      </c>
      <c r="AW103" s="12" t="s">
        <v>35</v>
      </c>
      <c r="AX103" s="12" t="s">
        <v>79</v>
      </c>
      <c r="AY103" s="253" t="s">
        <v>130</v>
      </c>
    </row>
    <row r="104" s="1" customFormat="1" ht="16.5" customHeight="1">
      <c r="B104" s="46"/>
      <c r="C104" s="221" t="s">
        <v>159</v>
      </c>
      <c r="D104" s="221" t="s">
        <v>132</v>
      </c>
      <c r="E104" s="222" t="s">
        <v>160</v>
      </c>
      <c r="F104" s="223" t="s">
        <v>161</v>
      </c>
      <c r="G104" s="224" t="s">
        <v>162</v>
      </c>
      <c r="H104" s="225">
        <v>32.799999999999997</v>
      </c>
      <c r="I104" s="226"/>
      <c r="J104" s="225">
        <f>ROUND(I104*H104,2)</f>
        <v>0</v>
      </c>
      <c r="K104" s="223" t="s">
        <v>21</v>
      </c>
      <c r="L104" s="72"/>
      <c r="M104" s="227" t="s">
        <v>21</v>
      </c>
      <c r="N104" s="228" t="s">
        <v>42</v>
      </c>
      <c r="O104" s="47"/>
      <c r="P104" s="229">
        <f>O104*H104</f>
        <v>0</v>
      </c>
      <c r="Q104" s="229">
        <v>0</v>
      </c>
      <c r="R104" s="229">
        <f>Q104*H104</f>
        <v>0</v>
      </c>
      <c r="S104" s="229">
        <v>2</v>
      </c>
      <c r="T104" s="230">
        <f>S104*H104</f>
        <v>65.599999999999994</v>
      </c>
      <c r="AR104" s="24" t="s">
        <v>136</v>
      </c>
      <c r="AT104" s="24" t="s">
        <v>132</v>
      </c>
      <c r="AU104" s="24" t="s">
        <v>81</v>
      </c>
      <c r="AY104" s="24" t="s">
        <v>130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4" t="s">
        <v>79</v>
      </c>
      <c r="BK104" s="231">
        <f>ROUND(I104*H104,2)</f>
        <v>0</v>
      </c>
      <c r="BL104" s="24" t="s">
        <v>136</v>
      </c>
      <c r="BM104" s="24" t="s">
        <v>163</v>
      </c>
    </row>
    <row r="105" s="11" customFormat="1">
      <c r="B105" s="232"/>
      <c r="C105" s="233"/>
      <c r="D105" s="234" t="s">
        <v>138</v>
      </c>
      <c r="E105" s="235" t="s">
        <v>21</v>
      </c>
      <c r="F105" s="236" t="s">
        <v>164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138</v>
      </c>
      <c r="AU105" s="242" t="s">
        <v>81</v>
      </c>
      <c r="AV105" s="11" t="s">
        <v>79</v>
      </c>
      <c r="AW105" s="11" t="s">
        <v>35</v>
      </c>
      <c r="AX105" s="11" t="s">
        <v>71</v>
      </c>
      <c r="AY105" s="242" t="s">
        <v>130</v>
      </c>
    </row>
    <row r="106" s="12" customFormat="1">
      <c r="B106" s="243"/>
      <c r="C106" s="244"/>
      <c r="D106" s="234" t="s">
        <v>138</v>
      </c>
      <c r="E106" s="245" t="s">
        <v>21</v>
      </c>
      <c r="F106" s="246" t="s">
        <v>165</v>
      </c>
      <c r="G106" s="244"/>
      <c r="H106" s="247">
        <v>6.7000000000000002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138</v>
      </c>
      <c r="AU106" s="253" t="s">
        <v>81</v>
      </c>
      <c r="AV106" s="12" t="s">
        <v>81</v>
      </c>
      <c r="AW106" s="12" t="s">
        <v>35</v>
      </c>
      <c r="AX106" s="12" t="s">
        <v>71</v>
      </c>
      <c r="AY106" s="253" t="s">
        <v>130</v>
      </c>
    </row>
    <row r="107" s="12" customFormat="1">
      <c r="B107" s="243"/>
      <c r="C107" s="244"/>
      <c r="D107" s="234" t="s">
        <v>138</v>
      </c>
      <c r="E107" s="245" t="s">
        <v>21</v>
      </c>
      <c r="F107" s="246" t="s">
        <v>166</v>
      </c>
      <c r="G107" s="244"/>
      <c r="H107" s="247">
        <v>12.4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138</v>
      </c>
      <c r="AU107" s="253" t="s">
        <v>81</v>
      </c>
      <c r="AV107" s="12" t="s">
        <v>81</v>
      </c>
      <c r="AW107" s="12" t="s">
        <v>35</v>
      </c>
      <c r="AX107" s="12" t="s">
        <v>71</v>
      </c>
      <c r="AY107" s="253" t="s">
        <v>130</v>
      </c>
    </row>
    <row r="108" s="12" customFormat="1">
      <c r="B108" s="243"/>
      <c r="C108" s="244"/>
      <c r="D108" s="234" t="s">
        <v>138</v>
      </c>
      <c r="E108" s="245" t="s">
        <v>21</v>
      </c>
      <c r="F108" s="246" t="s">
        <v>167</v>
      </c>
      <c r="G108" s="244"/>
      <c r="H108" s="247">
        <v>7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138</v>
      </c>
      <c r="AU108" s="253" t="s">
        <v>81</v>
      </c>
      <c r="AV108" s="12" t="s">
        <v>81</v>
      </c>
      <c r="AW108" s="12" t="s">
        <v>35</v>
      </c>
      <c r="AX108" s="12" t="s">
        <v>71</v>
      </c>
      <c r="AY108" s="253" t="s">
        <v>130</v>
      </c>
    </row>
    <row r="109" s="12" customFormat="1">
      <c r="B109" s="243"/>
      <c r="C109" s="244"/>
      <c r="D109" s="234" t="s">
        <v>138</v>
      </c>
      <c r="E109" s="245" t="s">
        <v>21</v>
      </c>
      <c r="F109" s="246" t="s">
        <v>168</v>
      </c>
      <c r="G109" s="244"/>
      <c r="H109" s="247">
        <v>6.7000000000000002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138</v>
      </c>
      <c r="AU109" s="253" t="s">
        <v>81</v>
      </c>
      <c r="AV109" s="12" t="s">
        <v>81</v>
      </c>
      <c r="AW109" s="12" t="s">
        <v>35</v>
      </c>
      <c r="AX109" s="12" t="s">
        <v>71</v>
      </c>
      <c r="AY109" s="253" t="s">
        <v>130</v>
      </c>
    </row>
    <row r="110" s="13" customFormat="1">
      <c r="B110" s="254"/>
      <c r="C110" s="255"/>
      <c r="D110" s="234" t="s">
        <v>138</v>
      </c>
      <c r="E110" s="256" t="s">
        <v>21</v>
      </c>
      <c r="F110" s="257" t="s">
        <v>169</v>
      </c>
      <c r="G110" s="255"/>
      <c r="H110" s="258">
        <v>32.799999999999997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AT110" s="264" t="s">
        <v>138</v>
      </c>
      <c r="AU110" s="264" t="s">
        <v>81</v>
      </c>
      <c r="AV110" s="13" t="s">
        <v>136</v>
      </c>
      <c r="AW110" s="13" t="s">
        <v>35</v>
      </c>
      <c r="AX110" s="13" t="s">
        <v>79</v>
      </c>
      <c r="AY110" s="264" t="s">
        <v>130</v>
      </c>
    </row>
    <row r="111" s="1" customFormat="1" ht="16.5" customHeight="1">
      <c r="B111" s="46"/>
      <c r="C111" s="221" t="s">
        <v>170</v>
      </c>
      <c r="D111" s="221" t="s">
        <v>132</v>
      </c>
      <c r="E111" s="222" t="s">
        <v>171</v>
      </c>
      <c r="F111" s="223" t="s">
        <v>172</v>
      </c>
      <c r="G111" s="224" t="s">
        <v>162</v>
      </c>
      <c r="H111" s="225">
        <v>65.5</v>
      </c>
      <c r="I111" s="226"/>
      <c r="J111" s="225">
        <f>ROUND(I111*H111,2)</f>
        <v>0</v>
      </c>
      <c r="K111" s="223" t="s">
        <v>173</v>
      </c>
      <c r="L111" s="72"/>
      <c r="M111" s="227" t="s">
        <v>21</v>
      </c>
      <c r="N111" s="228" t="s">
        <v>42</v>
      </c>
      <c r="O111" s="47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4" t="s">
        <v>136</v>
      </c>
      <c r="AT111" s="24" t="s">
        <v>132</v>
      </c>
      <c r="AU111" s="24" t="s">
        <v>81</v>
      </c>
      <c r="AY111" s="24" t="s">
        <v>130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4" t="s">
        <v>79</v>
      </c>
      <c r="BK111" s="231">
        <f>ROUND(I111*H111,2)</f>
        <v>0</v>
      </c>
      <c r="BL111" s="24" t="s">
        <v>136</v>
      </c>
      <c r="BM111" s="24" t="s">
        <v>174</v>
      </c>
    </row>
    <row r="112" s="11" customFormat="1">
      <c r="B112" s="232"/>
      <c r="C112" s="233"/>
      <c r="D112" s="234" t="s">
        <v>138</v>
      </c>
      <c r="E112" s="235" t="s">
        <v>21</v>
      </c>
      <c r="F112" s="236" t="s">
        <v>175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138</v>
      </c>
      <c r="AU112" s="242" t="s">
        <v>81</v>
      </c>
      <c r="AV112" s="11" t="s">
        <v>79</v>
      </c>
      <c r="AW112" s="11" t="s">
        <v>35</v>
      </c>
      <c r="AX112" s="11" t="s">
        <v>71</v>
      </c>
      <c r="AY112" s="242" t="s">
        <v>130</v>
      </c>
    </row>
    <row r="113" s="12" customFormat="1">
      <c r="B113" s="243"/>
      <c r="C113" s="244"/>
      <c r="D113" s="234" t="s">
        <v>138</v>
      </c>
      <c r="E113" s="245" t="s">
        <v>21</v>
      </c>
      <c r="F113" s="246" t="s">
        <v>176</v>
      </c>
      <c r="G113" s="244"/>
      <c r="H113" s="247">
        <v>13.4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138</v>
      </c>
      <c r="AU113" s="253" t="s">
        <v>81</v>
      </c>
      <c r="AV113" s="12" t="s">
        <v>81</v>
      </c>
      <c r="AW113" s="12" t="s">
        <v>35</v>
      </c>
      <c r="AX113" s="12" t="s">
        <v>71</v>
      </c>
      <c r="AY113" s="253" t="s">
        <v>130</v>
      </c>
    </row>
    <row r="114" s="12" customFormat="1">
      <c r="B114" s="243"/>
      <c r="C114" s="244"/>
      <c r="D114" s="234" t="s">
        <v>138</v>
      </c>
      <c r="E114" s="245" t="s">
        <v>21</v>
      </c>
      <c r="F114" s="246" t="s">
        <v>177</v>
      </c>
      <c r="G114" s="244"/>
      <c r="H114" s="247">
        <v>24.800000000000001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138</v>
      </c>
      <c r="AU114" s="253" t="s">
        <v>81</v>
      </c>
      <c r="AV114" s="12" t="s">
        <v>81</v>
      </c>
      <c r="AW114" s="12" t="s">
        <v>35</v>
      </c>
      <c r="AX114" s="12" t="s">
        <v>71</v>
      </c>
      <c r="AY114" s="253" t="s">
        <v>130</v>
      </c>
    </row>
    <row r="115" s="12" customFormat="1">
      <c r="B115" s="243"/>
      <c r="C115" s="244"/>
      <c r="D115" s="234" t="s">
        <v>138</v>
      </c>
      <c r="E115" s="245" t="s">
        <v>21</v>
      </c>
      <c r="F115" s="246" t="s">
        <v>178</v>
      </c>
      <c r="G115" s="244"/>
      <c r="H115" s="247">
        <v>13.9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138</v>
      </c>
      <c r="AU115" s="253" t="s">
        <v>81</v>
      </c>
      <c r="AV115" s="12" t="s">
        <v>81</v>
      </c>
      <c r="AW115" s="12" t="s">
        <v>35</v>
      </c>
      <c r="AX115" s="12" t="s">
        <v>71</v>
      </c>
      <c r="AY115" s="253" t="s">
        <v>130</v>
      </c>
    </row>
    <row r="116" s="12" customFormat="1">
      <c r="B116" s="243"/>
      <c r="C116" s="244"/>
      <c r="D116" s="234" t="s">
        <v>138</v>
      </c>
      <c r="E116" s="245" t="s">
        <v>21</v>
      </c>
      <c r="F116" s="246" t="s">
        <v>179</v>
      </c>
      <c r="G116" s="244"/>
      <c r="H116" s="247">
        <v>13.4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138</v>
      </c>
      <c r="AU116" s="253" t="s">
        <v>81</v>
      </c>
      <c r="AV116" s="12" t="s">
        <v>81</v>
      </c>
      <c r="AW116" s="12" t="s">
        <v>35</v>
      </c>
      <c r="AX116" s="12" t="s">
        <v>71</v>
      </c>
      <c r="AY116" s="253" t="s">
        <v>130</v>
      </c>
    </row>
    <row r="117" s="13" customFormat="1">
      <c r="B117" s="254"/>
      <c r="C117" s="255"/>
      <c r="D117" s="234" t="s">
        <v>138</v>
      </c>
      <c r="E117" s="256" t="s">
        <v>21</v>
      </c>
      <c r="F117" s="257" t="s">
        <v>169</v>
      </c>
      <c r="G117" s="255"/>
      <c r="H117" s="258">
        <v>65.5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AT117" s="264" t="s">
        <v>138</v>
      </c>
      <c r="AU117" s="264" t="s">
        <v>81</v>
      </c>
      <c r="AV117" s="13" t="s">
        <v>136</v>
      </c>
      <c r="AW117" s="13" t="s">
        <v>35</v>
      </c>
      <c r="AX117" s="13" t="s">
        <v>79</v>
      </c>
      <c r="AY117" s="264" t="s">
        <v>130</v>
      </c>
    </row>
    <row r="118" s="1" customFormat="1" ht="16.5" customHeight="1">
      <c r="B118" s="46"/>
      <c r="C118" s="221" t="s">
        <v>180</v>
      </c>
      <c r="D118" s="221" t="s">
        <v>132</v>
      </c>
      <c r="E118" s="222" t="s">
        <v>181</v>
      </c>
      <c r="F118" s="223" t="s">
        <v>182</v>
      </c>
      <c r="G118" s="224" t="s">
        <v>162</v>
      </c>
      <c r="H118" s="225">
        <v>265.5</v>
      </c>
      <c r="I118" s="226"/>
      <c r="J118" s="225">
        <f>ROUND(I118*H118,2)</f>
        <v>0</v>
      </c>
      <c r="K118" s="223" t="s">
        <v>173</v>
      </c>
      <c r="L118" s="72"/>
      <c r="M118" s="227" t="s">
        <v>21</v>
      </c>
      <c r="N118" s="228" t="s">
        <v>42</v>
      </c>
      <c r="O118" s="47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4" t="s">
        <v>136</v>
      </c>
      <c r="AT118" s="24" t="s">
        <v>132</v>
      </c>
      <c r="AU118" s="24" t="s">
        <v>81</v>
      </c>
      <c r="AY118" s="24" t="s">
        <v>130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4" t="s">
        <v>79</v>
      </c>
      <c r="BK118" s="231">
        <f>ROUND(I118*H118,2)</f>
        <v>0</v>
      </c>
      <c r="BL118" s="24" t="s">
        <v>136</v>
      </c>
      <c r="BM118" s="24" t="s">
        <v>183</v>
      </c>
    </row>
    <row r="119" s="11" customFormat="1">
      <c r="B119" s="232"/>
      <c r="C119" s="233"/>
      <c r="D119" s="234" t="s">
        <v>138</v>
      </c>
      <c r="E119" s="235" t="s">
        <v>21</v>
      </c>
      <c r="F119" s="236" t="s">
        <v>184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138</v>
      </c>
      <c r="AU119" s="242" t="s">
        <v>81</v>
      </c>
      <c r="AV119" s="11" t="s">
        <v>79</v>
      </c>
      <c r="AW119" s="11" t="s">
        <v>35</v>
      </c>
      <c r="AX119" s="11" t="s">
        <v>71</v>
      </c>
      <c r="AY119" s="242" t="s">
        <v>130</v>
      </c>
    </row>
    <row r="120" s="12" customFormat="1">
      <c r="B120" s="243"/>
      <c r="C120" s="244"/>
      <c r="D120" s="234" t="s">
        <v>138</v>
      </c>
      <c r="E120" s="245" t="s">
        <v>21</v>
      </c>
      <c r="F120" s="246" t="s">
        <v>185</v>
      </c>
      <c r="G120" s="244"/>
      <c r="H120" s="247">
        <v>15.800000000000001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138</v>
      </c>
      <c r="AU120" s="253" t="s">
        <v>81</v>
      </c>
      <c r="AV120" s="12" t="s">
        <v>81</v>
      </c>
      <c r="AW120" s="12" t="s">
        <v>35</v>
      </c>
      <c r="AX120" s="12" t="s">
        <v>71</v>
      </c>
      <c r="AY120" s="253" t="s">
        <v>130</v>
      </c>
    </row>
    <row r="121" s="12" customFormat="1">
      <c r="B121" s="243"/>
      <c r="C121" s="244"/>
      <c r="D121" s="234" t="s">
        <v>138</v>
      </c>
      <c r="E121" s="245" t="s">
        <v>21</v>
      </c>
      <c r="F121" s="246" t="s">
        <v>186</v>
      </c>
      <c r="G121" s="244"/>
      <c r="H121" s="247">
        <v>35.200000000000003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138</v>
      </c>
      <c r="AU121" s="253" t="s">
        <v>81</v>
      </c>
      <c r="AV121" s="12" t="s">
        <v>81</v>
      </c>
      <c r="AW121" s="12" t="s">
        <v>35</v>
      </c>
      <c r="AX121" s="12" t="s">
        <v>71</v>
      </c>
      <c r="AY121" s="253" t="s">
        <v>130</v>
      </c>
    </row>
    <row r="122" s="12" customFormat="1">
      <c r="B122" s="243"/>
      <c r="C122" s="244"/>
      <c r="D122" s="234" t="s">
        <v>138</v>
      </c>
      <c r="E122" s="245" t="s">
        <v>21</v>
      </c>
      <c r="F122" s="246" t="s">
        <v>187</v>
      </c>
      <c r="G122" s="244"/>
      <c r="H122" s="247">
        <v>11.300000000000001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138</v>
      </c>
      <c r="AU122" s="253" t="s">
        <v>81</v>
      </c>
      <c r="AV122" s="12" t="s">
        <v>81</v>
      </c>
      <c r="AW122" s="12" t="s">
        <v>35</v>
      </c>
      <c r="AX122" s="12" t="s">
        <v>71</v>
      </c>
      <c r="AY122" s="253" t="s">
        <v>130</v>
      </c>
    </row>
    <row r="123" s="12" customFormat="1">
      <c r="B123" s="243"/>
      <c r="C123" s="244"/>
      <c r="D123" s="234" t="s">
        <v>138</v>
      </c>
      <c r="E123" s="245" t="s">
        <v>21</v>
      </c>
      <c r="F123" s="246" t="s">
        <v>188</v>
      </c>
      <c r="G123" s="244"/>
      <c r="H123" s="247">
        <v>203.19999999999999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138</v>
      </c>
      <c r="AU123" s="253" t="s">
        <v>81</v>
      </c>
      <c r="AV123" s="12" t="s">
        <v>81</v>
      </c>
      <c r="AW123" s="12" t="s">
        <v>35</v>
      </c>
      <c r="AX123" s="12" t="s">
        <v>71</v>
      </c>
      <c r="AY123" s="253" t="s">
        <v>130</v>
      </c>
    </row>
    <row r="124" s="13" customFormat="1">
      <c r="B124" s="254"/>
      <c r="C124" s="255"/>
      <c r="D124" s="234" t="s">
        <v>138</v>
      </c>
      <c r="E124" s="256" t="s">
        <v>21</v>
      </c>
      <c r="F124" s="257" t="s">
        <v>169</v>
      </c>
      <c r="G124" s="255"/>
      <c r="H124" s="258">
        <v>265.5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AT124" s="264" t="s">
        <v>138</v>
      </c>
      <c r="AU124" s="264" t="s">
        <v>81</v>
      </c>
      <c r="AV124" s="13" t="s">
        <v>136</v>
      </c>
      <c r="AW124" s="13" t="s">
        <v>35</v>
      </c>
      <c r="AX124" s="13" t="s">
        <v>79</v>
      </c>
      <c r="AY124" s="264" t="s">
        <v>130</v>
      </c>
    </row>
    <row r="125" s="1" customFormat="1" ht="16.5" customHeight="1">
      <c r="B125" s="46"/>
      <c r="C125" s="221" t="s">
        <v>189</v>
      </c>
      <c r="D125" s="221" t="s">
        <v>132</v>
      </c>
      <c r="E125" s="222" t="s">
        <v>190</v>
      </c>
      <c r="F125" s="223" t="s">
        <v>191</v>
      </c>
      <c r="G125" s="224" t="s">
        <v>162</v>
      </c>
      <c r="H125" s="225">
        <v>69.200000000000003</v>
      </c>
      <c r="I125" s="226"/>
      <c r="J125" s="225">
        <f>ROUND(I125*H125,2)</f>
        <v>0</v>
      </c>
      <c r="K125" s="223" t="s">
        <v>173</v>
      </c>
      <c r="L125" s="72"/>
      <c r="M125" s="227" t="s">
        <v>21</v>
      </c>
      <c r="N125" s="228" t="s">
        <v>42</v>
      </c>
      <c r="O125" s="47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4" t="s">
        <v>136</v>
      </c>
      <c r="AT125" s="24" t="s">
        <v>132</v>
      </c>
      <c r="AU125" s="24" t="s">
        <v>81</v>
      </c>
      <c r="AY125" s="24" t="s">
        <v>130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4" t="s">
        <v>79</v>
      </c>
      <c r="BK125" s="231">
        <f>ROUND(I125*H125,2)</f>
        <v>0</v>
      </c>
      <c r="BL125" s="24" t="s">
        <v>136</v>
      </c>
      <c r="BM125" s="24" t="s">
        <v>192</v>
      </c>
    </row>
    <row r="126" s="11" customFormat="1">
      <c r="B126" s="232"/>
      <c r="C126" s="233"/>
      <c r="D126" s="234" t="s">
        <v>138</v>
      </c>
      <c r="E126" s="235" t="s">
        <v>21</v>
      </c>
      <c r="F126" s="236" t="s">
        <v>193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138</v>
      </c>
      <c r="AU126" s="242" t="s">
        <v>81</v>
      </c>
      <c r="AV126" s="11" t="s">
        <v>79</v>
      </c>
      <c r="AW126" s="11" t="s">
        <v>35</v>
      </c>
      <c r="AX126" s="11" t="s">
        <v>71</v>
      </c>
      <c r="AY126" s="242" t="s">
        <v>130</v>
      </c>
    </row>
    <row r="127" s="12" customFormat="1">
      <c r="B127" s="243"/>
      <c r="C127" s="244"/>
      <c r="D127" s="234" t="s">
        <v>138</v>
      </c>
      <c r="E127" s="245" t="s">
        <v>21</v>
      </c>
      <c r="F127" s="246" t="s">
        <v>194</v>
      </c>
      <c r="G127" s="244"/>
      <c r="H127" s="247">
        <v>25.800000000000001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138</v>
      </c>
      <c r="AU127" s="253" t="s">
        <v>81</v>
      </c>
      <c r="AV127" s="12" t="s">
        <v>81</v>
      </c>
      <c r="AW127" s="12" t="s">
        <v>35</v>
      </c>
      <c r="AX127" s="12" t="s">
        <v>71</v>
      </c>
      <c r="AY127" s="253" t="s">
        <v>130</v>
      </c>
    </row>
    <row r="128" s="11" customFormat="1">
      <c r="B128" s="232"/>
      <c r="C128" s="233"/>
      <c r="D128" s="234" t="s">
        <v>138</v>
      </c>
      <c r="E128" s="235" t="s">
        <v>21</v>
      </c>
      <c r="F128" s="236" t="s">
        <v>195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138</v>
      </c>
      <c r="AU128" s="242" t="s">
        <v>81</v>
      </c>
      <c r="AV128" s="11" t="s">
        <v>79</v>
      </c>
      <c r="AW128" s="11" t="s">
        <v>35</v>
      </c>
      <c r="AX128" s="11" t="s">
        <v>71</v>
      </c>
      <c r="AY128" s="242" t="s">
        <v>130</v>
      </c>
    </row>
    <row r="129" s="12" customFormat="1">
      <c r="B129" s="243"/>
      <c r="C129" s="244"/>
      <c r="D129" s="234" t="s">
        <v>138</v>
      </c>
      <c r="E129" s="245" t="s">
        <v>21</v>
      </c>
      <c r="F129" s="246" t="s">
        <v>196</v>
      </c>
      <c r="G129" s="244"/>
      <c r="H129" s="247">
        <v>99.200000000000003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138</v>
      </c>
      <c r="AU129" s="253" t="s">
        <v>81</v>
      </c>
      <c r="AV129" s="12" t="s">
        <v>81</v>
      </c>
      <c r="AW129" s="12" t="s">
        <v>35</v>
      </c>
      <c r="AX129" s="12" t="s">
        <v>71</v>
      </c>
      <c r="AY129" s="253" t="s">
        <v>130</v>
      </c>
    </row>
    <row r="130" s="11" customFormat="1">
      <c r="B130" s="232"/>
      <c r="C130" s="233"/>
      <c r="D130" s="234" t="s">
        <v>138</v>
      </c>
      <c r="E130" s="235" t="s">
        <v>21</v>
      </c>
      <c r="F130" s="236" t="s">
        <v>197</v>
      </c>
      <c r="G130" s="233"/>
      <c r="H130" s="235" t="s">
        <v>21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138</v>
      </c>
      <c r="AU130" s="242" t="s">
        <v>81</v>
      </c>
      <c r="AV130" s="11" t="s">
        <v>79</v>
      </c>
      <c r="AW130" s="11" t="s">
        <v>35</v>
      </c>
      <c r="AX130" s="11" t="s">
        <v>71</v>
      </c>
      <c r="AY130" s="242" t="s">
        <v>130</v>
      </c>
    </row>
    <row r="131" s="12" customFormat="1">
      <c r="B131" s="243"/>
      <c r="C131" s="244"/>
      <c r="D131" s="234" t="s">
        <v>138</v>
      </c>
      <c r="E131" s="245" t="s">
        <v>21</v>
      </c>
      <c r="F131" s="246" t="s">
        <v>198</v>
      </c>
      <c r="G131" s="244"/>
      <c r="H131" s="247">
        <v>13.4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138</v>
      </c>
      <c r="AU131" s="253" t="s">
        <v>81</v>
      </c>
      <c r="AV131" s="12" t="s">
        <v>81</v>
      </c>
      <c r="AW131" s="12" t="s">
        <v>35</v>
      </c>
      <c r="AX131" s="12" t="s">
        <v>71</v>
      </c>
      <c r="AY131" s="253" t="s">
        <v>130</v>
      </c>
    </row>
    <row r="132" s="14" customFormat="1">
      <c r="B132" s="265"/>
      <c r="C132" s="266"/>
      <c r="D132" s="234" t="s">
        <v>138</v>
      </c>
      <c r="E132" s="267" t="s">
        <v>21</v>
      </c>
      <c r="F132" s="268" t="s">
        <v>199</v>
      </c>
      <c r="G132" s="266"/>
      <c r="H132" s="269">
        <v>138.40000000000001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AT132" s="275" t="s">
        <v>138</v>
      </c>
      <c r="AU132" s="275" t="s">
        <v>81</v>
      </c>
      <c r="AV132" s="14" t="s">
        <v>148</v>
      </c>
      <c r="AW132" s="14" t="s">
        <v>35</v>
      </c>
      <c r="AX132" s="14" t="s">
        <v>71</v>
      </c>
      <c r="AY132" s="275" t="s">
        <v>130</v>
      </c>
    </row>
    <row r="133" s="11" customFormat="1">
      <c r="B133" s="232"/>
      <c r="C133" s="233"/>
      <c r="D133" s="234" t="s">
        <v>138</v>
      </c>
      <c r="E133" s="235" t="s">
        <v>21</v>
      </c>
      <c r="F133" s="236" t="s">
        <v>200</v>
      </c>
      <c r="G133" s="233"/>
      <c r="H133" s="235" t="s">
        <v>21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138</v>
      </c>
      <c r="AU133" s="242" t="s">
        <v>81</v>
      </c>
      <c r="AV133" s="11" t="s">
        <v>79</v>
      </c>
      <c r="AW133" s="11" t="s">
        <v>35</v>
      </c>
      <c r="AX133" s="11" t="s">
        <v>71</v>
      </c>
      <c r="AY133" s="242" t="s">
        <v>130</v>
      </c>
    </row>
    <row r="134" s="12" customFormat="1">
      <c r="B134" s="243"/>
      <c r="C134" s="244"/>
      <c r="D134" s="234" t="s">
        <v>138</v>
      </c>
      <c r="E134" s="245" t="s">
        <v>21</v>
      </c>
      <c r="F134" s="246" t="s">
        <v>201</v>
      </c>
      <c r="G134" s="244"/>
      <c r="H134" s="247">
        <v>69.200000000000003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138</v>
      </c>
      <c r="AU134" s="253" t="s">
        <v>81</v>
      </c>
      <c r="AV134" s="12" t="s">
        <v>81</v>
      </c>
      <c r="AW134" s="12" t="s">
        <v>35</v>
      </c>
      <c r="AX134" s="12" t="s">
        <v>79</v>
      </c>
      <c r="AY134" s="253" t="s">
        <v>130</v>
      </c>
    </row>
    <row r="135" s="1" customFormat="1" ht="16.5" customHeight="1">
      <c r="B135" s="46"/>
      <c r="C135" s="221" t="s">
        <v>202</v>
      </c>
      <c r="D135" s="221" t="s">
        <v>132</v>
      </c>
      <c r="E135" s="222" t="s">
        <v>203</v>
      </c>
      <c r="F135" s="223" t="s">
        <v>204</v>
      </c>
      <c r="G135" s="224" t="s">
        <v>162</v>
      </c>
      <c r="H135" s="225">
        <v>69.200000000000003</v>
      </c>
      <c r="I135" s="226"/>
      <c r="J135" s="225">
        <f>ROUND(I135*H135,2)</f>
        <v>0</v>
      </c>
      <c r="K135" s="223" t="s">
        <v>173</v>
      </c>
      <c r="L135" s="72"/>
      <c r="M135" s="227" t="s">
        <v>21</v>
      </c>
      <c r="N135" s="228" t="s">
        <v>42</v>
      </c>
      <c r="O135" s="47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4" t="s">
        <v>136</v>
      </c>
      <c r="AT135" s="24" t="s">
        <v>132</v>
      </c>
      <c r="AU135" s="24" t="s">
        <v>81</v>
      </c>
      <c r="AY135" s="24" t="s">
        <v>130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4" t="s">
        <v>79</v>
      </c>
      <c r="BK135" s="231">
        <f>ROUND(I135*H135,2)</f>
        <v>0</v>
      </c>
      <c r="BL135" s="24" t="s">
        <v>136</v>
      </c>
      <c r="BM135" s="24" t="s">
        <v>205</v>
      </c>
    </row>
    <row r="136" s="11" customFormat="1">
      <c r="B136" s="232"/>
      <c r="C136" s="233"/>
      <c r="D136" s="234" t="s">
        <v>138</v>
      </c>
      <c r="E136" s="235" t="s">
        <v>21</v>
      </c>
      <c r="F136" s="236" t="s">
        <v>206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138</v>
      </c>
      <c r="AU136" s="242" t="s">
        <v>81</v>
      </c>
      <c r="AV136" s="11" t="s">
        <v>79</v>
      </c>
      <c r="AW136" s="11" t="s">
        <v>35</v>
      </c>
      <c r="AX136" s="11" t="s">
        <v>71</v>
      </c>
      <c r="AY136" s="242" t="s">
        <v>130</v>
      </c>
    </row>
    <row r="137" s="12" customFormat="1">
      <c r="B137" s="243"/>
      <c r="C137" s="244"/>
      <c r="D137" s="234" t="s">
        <v>138</v>
      </c>
      <c r="E137" s="245" t="s">
        <v>21</v>
      </c>
      <c r="F137" s="246" t="s">
        <v>207</v>
      </c>
      <c r="G137" s="244"/>
      <c r="H137" s="247">
        <v>69.200000000000003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138</v>
      </c>
      <c r="AU137" s="253" t="s">
        <v>81</v>
      </c>
      <c r="AV137" s="12" t="s">
        <v>81</v>
      </c>
      <c r="AW137" s="12" t="s">
        <v>35</v>
      </c>
      <c r="AX137" s="12" t="s">
        <v>79</v>
      </c>
      <c r="AY137" s="253" t="s">
        <v>130</v>
      </c>
    </row>
    <row r="138" s="1" customFormat="1" ht="16.5" customHeight="1">
      <c r="B138" s="46"/>
      <c r="C138" s="221" t="s">
        <v>208</v>
      </c>
      <c r="D138" s="221" t="s">
        <v>132</v>
      </c>
      <c r="E138" s="222" t="s">
        <v>209</v>
      </c>
      <c r="F138" s="223" t="s">
        <v>210</v>
      </c>
      <c r="G138" s="224" t="s">
        <v>162</v>
      </c>
      <c r="H138" s="225">
        <v>199.40000000000001</v>
      </c>
      <c r="I138" s="226"/>
      <c r="J138" s="225">
        <f>ROUND(I138*H138,2)</f>
        <v>0</v>
      </c>
      <c r="K138" s="223" t="s">
        <v>173</v>
      </c>
      <c r="L138" s="72"/>
      <c r="M138" s="227" t="s">
        <v>21</v>
      </c>
      <c r="N138" s="228" t="s">
        <v>42</v>
      </c>
      <c r="O138" s="47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4" t="s">
        <v>136</v>
      </c>
      <c r="AT138" s="24" t="s">
        <v>132</v>
      </c>
      <c r="AU138" s="24" t="s">
        <v>81</v>
      </c>
      <c r="AY138" s="24" t="s">
        <v>130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4" t="s">
        <v>79</v>
      </c>
      <c r="BK138" s="231">
        <f>ROUND(I138*H138,2)</f>
        <v>0</v>
      </c>
      <c r="BL138" s="24" t="s">
        <v>136</v>
      </c>
      <c r="BM138" s="24" t="s">
        <v>211</v>
      </c>
    </row>
    <row r="139" s="11" customFormat="1">
      <c r="B139" s="232"/>
      <c r="C139" s="233"/>
      <c r="D139" s="234" t="s">
        <v>138</v>
      </c>
      <c r="E139" s="235" t="s">
        <v>21</v>
      </c>
      <c r="F139" s="236" t="s">
        <v>212</v>
      </c>
      <c r="G139" s="233"/>
      <c r="H139" s="235" t="s">
        <v>21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138</v>
      </c>
      <c r="AU139" s="242" t="s">
        <v>81</v>
      </c>
      <c r="AV139" s="11" t="s">
        <v>79</v>
      </c>
      <c r="AW139" s="11" t="s">
        <v>35</v>
      </c>
      <c r="AX139" s="11" t="s">
        <v>71</v>
      </c>
      <c r="AY139" s="242" t="s">
        <v>130</v>
      </c>
    </row>
    <row r="140" s="12" customFormat="1">
      <c r="B140" s="243"/>
      <c r="C140" s="244"/>
      <c r="D140" s="234" t="s">
        <v>138</v>
      </c>
      <c r="E140" s="245" t="s">
        <v>21</v>
      </c>
      <c r="F140" s="246" t="s">
        <v>213</v>
      </c>
      <c r="G140" s="244"/>
      <c r="H140" s="247">
        <v>199.40000000000001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138</v>
      </c>
      <c r="AU140" s="253" t="s">
        <v>81</v>
      </c>
      <c r="AV140" s="12" t="s">
        <v>81</v>
      </c>
      <c r="AW140" s="12" t="s">
        <v>35</v>
      </c>
      <c r="AX140" s="12" t="s">
        <v>79</v>
      </c>
      <c r="AY140" s="253" t="s">
        <v>130</v>
      </c>
    </row>
    <row r="141" s="1" customFormat="1" ht="16.5" customHeight="1">
      <c r="B141" s="46"/>
      <c r="C141" s="221" t="s">
        <v>214</v>
      </c>
      <c r="D141" s="221" t="s">
        <v>132</v>
      </c>
      <c r="E141" s="222" t="s">
        <v>215</v>
      </c>
      <c r="F141" s="223" t="s">
        <v>216</v>
      </c>
      <c r="G141" s="224" t="s">
        <v>162</v>
      </c>
      <c r="H141" s="225">
        <v>99.700000000000003</v>
      </c>
      <c r="I141" s="226"/>
      <c r="J141" s="225">
        <f>ROUND(I141*H141,2)</f>
        <v>0</v>
      </c>
      <c r="K141" s="223" t="s">
        <v>173</v>
      </c>
      <c r="L141" s="72"/>
      <c r="M141" s="227" t="s">
        <v>21</v>
      </c>
      <c r="N141" s="228" t="s">
        <v>42</v>
      </c>
      <c r="O141" s="47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4" t="s">
        <v>136</v>
      </c>
      <c r="AT141" s="24" t="s">
        <v>132</v>
      </c>
      <c r="AU141" s="24" t="s">
        <v>81</v>
      </c>
      <c r="AY141" s="24" t="s">
        <v>130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4" t="s">
        <v>79</v>
      </c>
      <c r="BK141" s="231">
        <f>ROUND(I141*H141,2)</f>
        <v>0</v>
      </c>
      <c r="BL141" s="24" t="s">
        <v>136</v>
      </c>
      <c r="BM141" s="24" t="s">
        <v>217</v>
      </c>
    </row>
    <row r="142" s="11" customFormat="1">
      <c r="B142" s="232"/>
      <c r="C142" s="233"/>
      <c r="D142" s="234" t="s">
        <v>138</v>
      </c>
      <c r="E142" s="235" t="s">
        <v>21</v>
      </c>
      <c r="F142" s="236" t="s">
        <v>218</v>
      </c>
      <c r="G142" s="233"/>
      <c r="H142" s="235" t="s">
        <v>21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138</v>
      </c>
      <c r="AU142" s="242" t="s">
        <v>81</v>
      </c>
      <c r="AV142" s="11" t="s">
        <v>79</v>
      </c>
      <c r="AW142" s="11" t="s">
        <v>35</v>
      </c>
      <c r="AX142" s="11" t="s">
        <v>71</v>
      </c>
      <c r="AY142" s="242" t="s">
        <v>130</v>
      </c>
    </row>
    <row r="143" s="12" customFormat="1">
      <c r="B143" s="243"/>
      <c r="C143" s="244"/>
      <c r="D143" s="234" t="s">
        <v>138</v>
      </c>
      <c r="E143" s="245" t="s">
        <v>21</v>
      </c>
      <c r="F143" s="246" t="s">
        <v>219</v>
      </c>
      <c r="G143" s="244"/>
      <c r="H143" s="247">
        <v>99.700000000000003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138</v>
      </c>
      <c r="AU143" s="253" t="s">
        <v>81</v>
      </c>
      <c r="AV143" s="12" t="s">
        <v>81</v>
      </c>
      <c r="AW143" s="12" t="s">
        <v>35</v>
      </c>
      <c r="AX143" s="12" t="s">
        <v>79</v>
      </c>
      <c r="AY143" s="253" t="s">
        <v>130</v>
      </c>
    </row>
    <row r="144" s="1" customFormat="1" ht="16.5" customHeight="1">
      <c r="B144" s="46"/>
      <c r="C144" s="221" t="s">
        <v>220</v>
      </c>
      <c r="D144" s="221" t="s">
        <v>132</v>
      </c>
      <c r="E144" s="222" t="s">
        <v>221</v>
      </c>
      <c r="F144" s="223" t="s">
        <v>222</v>
      </c>
      <c r="G144" s="224" t="s">
        <v>162</v>
      </c>
      <c r="H144" s="225">
        <v>99.700000000000003</v>
      </c>
      <c r="I144" s="226"/>
      <c r="J144" s="225">
        <f>ROUND(I144*H144,2)</f>
        <v>0</v>
      </c>
      <c r="K144" s="223" t="s">
        <v>173</v>
      </c>
      <c r="L144" s="72"/>
      <c r="M144" s="227" t="s">
        <v>21</v>
      </c>
      <c r="N144" s="228" t="s">
        <v>42</v>
      </c>
      <c r="O144" s="47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4" t="s">
        <v>136</v>
      </c>
      <c r="AT144" s="24" t="s">
        <v>132</v>
      </c>
      <c r="AU144" s="24" t="s">
        <v>81</v>
      </c>
      <c r="AY144" s="24" t="s">
        <v>130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4" t="s">
        <v>79</v>
      </c>
      <c r="BK144" s="231">
        <f>ROUND(I144*H144,2)</f>
        <v>0</v>
      </c>
      <c r="BL144" s="24" t="s">
        <v>136</v>
      </c>
      <c r="BM144" s="24" t="s">
        <v>223</v>
      </c>
    </row>
    <row r="145" s="11" customFormat="1">
      <c r="B145" s="232"/>
      <c r="C145" s="233"/>
      <c r="D145" s="234" t="s">
        <v>138</v>
      </c>
      <c r="E145" s="235" t="s">
        <v>21</v>
      </c>
      <c r="F145" s="236" t="s">
        <v>224</v>
      </c>
      <c r="G145" s="233"/>
      <c r="H145" s="235" t="s">
        <v>21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138</v>
      </c>
      <c r="AU145" s="242" t="s">
        <v>81</v>
      </c>
      <c r="AV145" s="11" t="s">
        <v>79</v>
      </c>
      <c r="AW145" s="11" t="s">
        <v>35</v>
      </c>
      <c r="AX145" s="11" t="s">
        <v>71</v>
      </c>
      <c r="AY145" s="242" t="s">
        <v>130</v>
      </c>
    </row>
    <row r="146" s="12" customFormat="1">
      <c r="B146" s="243"/>
      <c r="C146" s="244"/>
      <c r="D146" s="234" t="s">
        <v>138</v>
      </c>
      <c r="E146" s="245" t="s">
        <v>21</v>
      </c>
      <c r="F146" s="246" t="s">
        <v>225</v>
      </c>
      <c r="G146" s="244"/>
      <c r="H146" s="247">
        <v>15.1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138</v>
      </c>
      <c r="AU146" s="253" t="s">
        <v>81</v>
      </c>
      <c r="AV146" s="12" t="s">
        <v>81</v>
      </c>
      <c r="AW146" s="12" t="s">
        <v>35</v>
      </c>
      <c r="AX146" s="12" t="s">
        <v>71</v>
      </c>
      <c r="AY146" s="253" t="s">
        <v>130</v>
      </c>
    </row>
    <row r="147" s="11" customFormat="1">
      <c r="B147" s="232"/>
      <c r="C147" s="233"/>
      <c r="D147" s="234" t="s">
        <v>138</v>
      </c>
      <c r="E147" s="235" t="s">
        <v>21</v>
      </c>
      <c r="F147" s="236" t="s">
        <v>226</v>
      </c>
      <c r="G147" s="233"/>
      <c r="H147" s="235" t="s">
        <v>21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138</v>
      </c>
      <c r="AU147" s="242" t="s">
        <v>81</v>
      </c>
      <c r="AV147" s="11" t="s">
        <v>79</v>
      </c>
      <c r="AW147" s="11" t="s">
        <v>35</v>
      </c>
      <c r="AX147" s="11" t="s">
        <v>71</v>
      </c>
      <c r="AY147" s="242" t="s">
        <v>130</v>
      </c>
    </row>
    <row r="148" s="12" customFormat="1">
      <c r="B148" s="243"/>
      <c r="C148" s="244"/>
      <c r="D148" s="234" t="s">
        <v>138</v>
      </c>
      <c r="E148" s="245" t="s">
        <v>21</v>
      </c>
      <c r="F148" s="246" t="s">
        <v>227</v>
      </c>
      <c r="G148" s="244"/>
      <c r="H148" s="247">
        <v>76.900000000000006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138</v>
      </c>
      <c r="AU148" s="253" t="s">
        <v>81</v>
      </c>
      <c r="AV148" s="12" t="s">
        <v>81</v>
      </c>
      <c r="AW148" s="12" t="s">
        <v>35</v>
      </c>
      <c r="AX148" s="12" t="s">
        <v>71</v>
      </c>
      <c r="AY148" s="253" t="s">
        <v>130</v>
      </c>
    </row>
    <row r="149" s="11" customFormat="1">
      <c r="B149" s="232"/>
      <c r="C149" s="233"/>
      <c r="D149" s="234" t="s">
        <v>138</v>
      </c>
      <c r="E149" s="235" t="s">
        <v>21</v>
      </c>
      <c r="F149" s="236" t="s">
        <v>197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138</v>
      </c>
      <c r="AU149" s="242" t="s">
        <v>81</v>
      </c>
      <c r="AV149" s="11" t="s">
        <v>79</v>
      </c>
      <c r="AW149" s="11" t="s">
        <v>35</v>
      </c>
      <c r="AX149" s="11" t="s">
        <v>71</v>
      </c>
      <c r="AY149" s="242" t="s">
        <v>130</v>
      </c>
    </row>
    <row r="150" s="12" customFormat="1">
      <c r="B150" s="243"/>
      <c r="C150" s="244"/>
      <c r="D150" s="234" t="s">
        <v>138</v>
      </c>
      <c r="E150" s="245" t="s">
        <v>21</v>
      </c>
      <c r="F150" s="246" t="s">
        <v>228</v>
      </c>
      <c r="G150" s="244"/>
      <c r="H150" s="247">
        <v>7.7000000000000002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138</v>
      </c>
      <c r="AU150" s="253" t="s">
        <v>81</v>
      </c>
      <c r="AV150" s="12" t="s">
        <v>81</v>
      </c>
      <c r="AW150" s="12" t="s">
        <v>35</v>
      </c>
      <c r="AX150" s="12" t="s">
        <v>71</v>
      </c>
      <c r="AY150" s="253" t="s">
        <v>130</v>
      </c>
    </row>
    <row r="151" s="13" customFormat="1">
      <c r="B151" s="254"/>
      <c r="C151" s="255"/>
      <c r="D151" s="234" t="s">
        <v>138</v>
      </c>
      <c r="E151" s="256" t="s">
        <v>21</v>
      </c>
      <c r="F151" s="257" t="s">
        <v>169</v>
      </c>
      <c r="G151" s="255"/>
      <c r="H151" s="258">
        <v>99.700000000000003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138</v>
      </c>
      <c r="AU151" s="264" t="s">
        <v>81</v>
      </c>
      <c r="AV151" s="13" t="s">
        <v>136</v>
      </c>
      <c r="AW151" s="13" t="s">
        <v>35</v>
      </c>
      <c r="AX151" s="13" t="s">
        <v>79</v>
      </c>
      <c r="AY151" s="264" t="s">
        <v>130</v>
      </c>
    </row>
    <row r="152" s="1" customFormat="1" ht="25.5" customHeight="1">
      <c r="B152" s="46"/>
      <c r="C152" s="221" t="s">
        <v>229</v>
      </c>
      <c r="D152" s="221" t="s">
        <v>132</v>
      </c>
      <c r="E152" s="222" t="s">
        <v>230</v>
      </c>
      <c r="F152" s="223" t="s">
        <v>231</v>
      </c>
      <c r="G152" s="224" t="s">
        <v>162</v>
      </c>
      <c r="H152" s="225">
        <v>304.19999999999999</v>
      </c>
      <c r="I152" s="226"/>
      <c r="J152" s="225">
        <f>ROUND(I152*H152,2)</f>
        <v>0</v>
      </c>
      <c r="K152" s="223" t="s">
        <v>21</v>
      </c>
      <c r="L152" s="72"/>
      <c r="M152" s="227" t="s">
        <v>21</v>
      </c>
      <c r="N152" s="228" t="s">
        <v>42</v>
      </c>
      <c r="O152" s="47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4" t="s">
        <v>136</v>
      </c>
      <c r="AT152" s="24" t="s">
        <v>132</v>
      </c>
      <c r="AU152" s="24" t="s">
        <v>81</v>
      </c>
      <c r="AY152" s="24" t="s">
        <v>130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4" t="s">
        <v>79</v>
      </c>
      <c r="BK152" s="231">
        <f>ROUND(I152*H152,2)</f>
        <v>0</v>
      </c>
      <c r="BL152" s="24" t="s">
        <v>136</v>
      </c>
      <c r="BM152" s="24" t="s">
        <v>232</v>
      </c>
    </row>
    <row r="153" s="11" customFormat="1">
      <c r="B153" s="232"/>
      <c r="C153" s="233"/>
      <c r="D153" s="234" t="s">
        <v>138</v>
      </c>
      <c r="E153" s="235" t="s">
        <v>21</v>
      </c>
      <c r="F153" s="236" t="s">
        <v>233</v>
      </c>
      <c r="G153" s="233"/>
      <c r="H153" s="235" t="s">
        <v>21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138</v>
      </c>
      <c r="AU153" s="242" t="s">
        <v>81</v>
      </c>
      <c r="AV153" s="11" t="s">
        <v>79</v>
      </c>
      <c r="AW153" s="11" t="s">
        <v>35</v>
      </c>
      <c r="AX153" s="11" t="s">
        <v>71</v>
      </c>
      <c r="AY153" s="242" t="s">
        <v>130</v>
      </c>
    </row>
    <row r="154" s="11" customFormat="1">
      <c r="B154" s="232"/>
      <c r="C154" s="233"/>
      <c r="D154" s="234" t="s">
        <v>138</v>
      </c>
      <c r="E154" s="235" t="s">
        <v>21</v>
      </c>
      <c r="F154" s="236" t="s">
        <v>234</v>
      </c>
      <c r="G154" s="233"/>
      <c r="H154" s="235" t="s">
        <v>21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138</v>
      </c>
      <c r="AU154" s="242" t="s">
        <v>81</v>
      </c>
      <c r="AV154" s="11" t="s">
        <v>79</v>
      </c>
      <c r="AW154" s="11" t="s">
        <v>35</v>
      </c>
      <c r="AX154" s="11" t="s">
        <v>71</v>
      </c>
      <c r="AY154" s="242" t="s">
        <v>130</v>
      </c>
    </row>
    <row r="155" s="12" customFormat="1">
      <c r="B155" s="243"/>
      <c r="C155" s="244"/>
      <c r="D155" s="234" t="s">
        <v>138</v>
      </c>
      <c r="E155" s="245" t="s">
        <v>21</v>
      </c>
      <c r="F155" s="246" t="s">
        <v>235</v>
      </c>
      <c r="G155" s="244"/>
      <c r="H155" s="247">
        <v>304.19999999999999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138</v>
      </c>
      <c r="AU155" s="253" t="s">
        <v>81</v>
      </c>
      <c r="AV155" s="12" t="s">
        <v>81</v>
      </c>
      <c r="AW155" s="12" t="s">
        <v>35</v>
      </c>
      <c r="AX155" s="12" t="s">
        <v>79</v>
      </c>
      <c r="AY155" s="253" t="s">
        <v>130</v>
      </c>
    </row>
    <row r="156" s="1" customFormat="1" ht="16.5" customHeight="1">
      <c r="B156" s="46"/>
      <c r="C156" s="221" t="s">
        <v>10</v>
      </c>
      <c r="D156" s="221" t="s">
        <v>132</v>
      </c>
      <c r="E156" s="222" t="s">
        <v>236</v>
      </c>
      <c r="F156" s="223" t="s">
        <v>237</v>
      </c>
      <c r="G156" s="224" t="s">
        <v>238</v>
      </c>
      <c r="H156" s="225">
        <v>192.5</v>
      </c>
      <c r="I156" s="226"/>
      <c r="J156" s="225">
        <f>ROUND(I156*H156,2)</f>
        <v>0</v>
      </c>
      <c r="K156" s="223" t="s">
        <v>21</v>
      </c>
      <c r="L156" s="72"/>
      <c r="M156" s="227" t="s">
        <v>21</v>
      </c>
      <c r="N156" s="228" t="s">
        <v>42</v>
      </c>
      <c r="O156" s="47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4" t="s">
        <v>136</v>
      </c>
      <c r="AT156" s="24" t="s">
        <v>132</v>
      </c>
      <c r="AU156" s="24" t="s">
        <v>81</v>
      </c>
      <c r="AY156" s="24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4" t="s">
        <v>79</v>
      </c>
      <c r="BK156" s="231">
        <f>ROUND(I156*H156,2)</f>
        <v>0</v>
      </c>
      <c r="BL156" s="24" t="s">
        <v>136</v>
      </c>
      <c r="BM156" s="24" t="s">
        <v>239</v>
      </c>
    </row>
    <row r="157" s="11" customFormat="1">
      <c r="B157" s="232"/>
      <c r="C157" s="233"/>
      <c r="D157" s="234" t="s">
        <v>138</v>
      </c>
      <c r="E157" s="235" t="s">
        <v>21</v>
      </c>
      <c r="F157" s="236" t="s">
        <v>240</v>
      </c>
      <c r="G157" s="233"/>
      <c r="H157" s="235" t="s">
        <v>21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138</v>
      </c>
      <c r="AU157" s="242" t="s">
        <v>81</v>
      </c>
      <c r="AV157" s="11" t="s">
        <v>79</v>
      </c>
      <c r="AW157" s="11" t="s">
        <v>35</v>
      </c>
      <c r="AX157" s="11" t="s">
        <v>71</v>
      </c>
      <c r="AY157" s="242" t="s">
        <v>130</v>
      </c>
    </row>
    <row r="158" s="12" customFormat="1">
      <c r="B158" s="243"/>
      <c r="C158" s="244"/>
      <c r="D158" s="234" t="s">
        <v>138</v>
      </c>
      <c r="E158" s="245" t="s">
        <v>21</v>
      </c>
      <c r="F158" s="246" t="s">
        <v>241</v>
      </c>
      <c r="G158" s="244"/>
      <c r="H158" s="247">
        <v>136.80000000000001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138</v>
      </c>
      <c r="AU158" s="253" t="s">
        <v>81</v>
      </c>
      <c r="AV158" s="12" t="s">
        <v>81</v>
      </c>
      <c r="AW158" s="12" t="s">
        <v>35</v>
      </c>
      <c r="AX158" s="12" t="s">
        <v>71</v>
      </c>
      <c r="AY158" s="253" t="s">
        <v>130</v>
      </c>
    </row>
    <row r="159" s="11" customFormat="1">
      <c r="B159" s="232"/>
      <c r="C159" s="233"/>
      <c r="D159" s="234" t="s">
        <v>138</v>
      </c>
      <c r="E159" s="235" t="s">
        <v>21</v>
      </c>
      <c r="F159" s="236" t="s">
        <v>242</v>
      </c>
      <c r="G159" s="233"/>
      <c r="H159" s="235" t="s">
        <v>21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138</v>
      </c>
      <c r="AU159" s="242" t="s">
        <v>81</v>
      </c>
      <c r="AV159" s="11" t="s">
        <v>79</v>
      </c>
      <c r="AW159" s="11" t="s">
        <v>35</v>
      </c>
      <c r="AX159" s="11" t="s">
        <v>71</v>
      </c>
      <c r="AY159" s="242" t="s">
        <v>130</v>
      </c>
    </row>
    <row r="160" s="12" customFormat="1">
      <c r="B160" s="243"/>
      <c r="C160" s="244"/>
      <c r="D160" s="234" t="s">
        <v>138</v>
      </c>
      <c r="E160" s="245" t="s">
        <v>21</v>
      </c>
      <c r="F160" s="246" t="s">
        <v>243</v>
      </c>
      <c r="G160" s="244"/>
      <c r="H160" s="247">
        <v>17.300000000000001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138</v>
      </c>
      <c r="AU160" s="253" t="s">
        <v>81</v>
      </c>
      <c r="AV160" s="12" t="s">
        <v>81</v>
      </c>
      <c r="AW160" s="12" t="s">
        <v>35</v>
      </c>
      <c r="AX160" s="12" t="s">
        <v>71</v>
      </c>
      <c r="AY160" s="253" t="s">
        <v>130</v>
      </c>
    </row>
    <row r="161" s="11" customFormat="1">
      <c r="B161" s="232"/>
      <c r="C161" s="233"/>
      <c r="D161" s="234" t="s">
        <v>138</v>
      </c>
      <c r="E161" s="235" t="s">
        <v>21</v>
      </c>
      <c r="F161" s="236" t="s">
        <v>244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138</v>
      </c>
      <c r="AU161" s="242" t="s">
        <v>81</v>
      </c>
      <c r="AV161" s="11" t="s">
        <v>79</v>
      </c>
      <c r="AW161" s="11" t="s">
        <v>35</v>
      </c>
      <c r="AX161" s="11" t="s">
        <v>71</v>
      </c>
      <c r="AY161" s="242" t="s">
        <v>130</v>
      </c>
    </row>
    <row r="162" s="12" customFormat="1">
      <c r="B162" s="243"/>
      <c r="C162" s="244"/>
      <c r="D162" s="234" t="s">
        <v>138</v>
      </c>
      <c r="E162" s="245" t="s">
        <v>21</v>
      </c>
      <c r="F162" s="246" t="s">
        <v>245</v>
      </c>
      <c r="G162" s="244"/>
      <c r="H162" s="247">
        <v>28.800000000000001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138</v>
      </c>
      <c r="AU162" s="253" t="s">
        <v>81</v>
      </c>
      <c r="AV162" s="12" t="s">
        <v>81</v>
      </c>
      <c r="AW162" s="12" t="s">
        <v>35</v>
      </c>
      <c r="AX162" s="12" t="s">
        <v>71</v>
      </c>
      <c r="AY162" s="253" t="s">
        <v>130</v>
      </c>
    </row>
    <row r="163" s="11" customFormat="1">
      <c r="B163" s="232"/>
      <c r="C163" s="233"/>
      <c r="D163" s="234" t="s">
        <v>138</v>
      </c>
      <c r="E163" s="235" t="s">
        <v>21</v>
      </c>
      <c r="F163" s="236" t="s">
        <v>197</v>
      </c>
      <c r="G163" s="233"/>
      <c r="H163" s="235" t="s">
        <v>21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138</v>
      </c>
      <c r="AU163" s="242" t="s">
        <v>81</v>
      </c>
      <c r="AV163" s="11" t="s">
        <v>79</v>
      </c>
      <c r="AW163" s="11" t="s">
        <v>35</v>
      </c>
      <c r="AX163" s="11" t="s">
        <v>71</v>
      </c>
      <c r="AY163" s="242" t="s">
        <v>130</v>
      </c>
    </row>
    <row r="164" s="12" customFormat="1">
      <c r="B164" s="243"/>
      <c r="C164" s="244"/>
      <c r="D164" s="234" t="s">
        <v>138</v>
      </c>
      <c r="E164" s="245" t="s">
        <v>21</v>
      </c>
      <c r="F164" s="246" t="s">
        <v>246</v>
      </c>
      <c r="G164" s="244"/>
      <c r="H164" s="247">
        <v>9.5999999999999996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138</v>
      </c>
      <c r="AU164" s="253" t="s">
        <v>81</v>
      </c>
      <c r="AV164" s="12" t="s">
        <v>81</v>
      </c>
      <c r="AW164" s="12" t="s">
        <v>35</v>
      </c>
      <c r="AX164" s="12" t="s">
        <v>71</v>
      </c>
      <c r="AY164" s="253" t="s">
        <v>130</v>
      </c>
    </row>
    <row r="165" s="13" customFormat="1">
      <c r="B165" s="254"/>
      <c r="C165" s="255"/>
      <c r="D165" s="234" t="s">
        <v>138</v>
      </c>
      <c r="E165" s="256" t="s">
        <v>21</v>
      </c>
      <c r="F165" s="257" t="s">
        <v>169</v>
      </c>
      <c r="G165" s="255"/>
      <c r="H165" s="258">
        <v>192.5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138</v>
      </c>
      <c r="AU165" s="264" t="s">
        <v>81</v>
      </c>
      <c r="AV165" s="13" t="s">
        <v>136</v>
      </c>
      <c r="AW165" s="13" t="s">
        <v>35</v>
      </c>
      <c r="AX165" s="13" t="s">
        <v>79</v>
      </c>
      <c r="AY165" s="264" t="s">
        <v>130</v>
      </c>
    </row>
    <row r="166" s="10" customFormat="1" ht="29.88" customHeight="1">
      <c r="B166" s="205"/>
      <c r="C166" s="206"/>
      <c r="D166" s="207" t="s">
        <v>70</v>
      </c>
      <c r="E166" s="219" t="s">
        <v>81</v>
      </c>
      <c r="F166" s="219" t="s">
        <v>247</v>
      </c>
      <c r="G166" s="206"/>
      <c r="H166" s="206"/>
      <c r="I166" s="209"/>
      <c r="J166" s="220">
        <f>BK166</f>
        <v>0</v>
      </c>
      <c r="K166" s="206"/>
      <c r="L166" s="211"/>
      <c r="M166" s="212"/>
      <c r="N166" s="213"/>
      <c r="O166" s="213"/>
      <c r="P166" s="214">
        <f>SUM(P167:P174)</f>
        <v>0</v>
      </c>
      <c r="Q166" s="213"/>
      <c r="R166" s="214">
        <f>SUM(R167:R174)</f>
        <v>11.257595</v>
      </c>
      <c r="S166" s="213"/>
      <c r="T166" s="215">
        <f>SUM(T167:T174)</f>
        <v>0</v>
      </c>
      <c r="AR166" s="216" t="s">
        <v>79</v>
      </c>
      <c r="AT166" s="217" t="s">
        <v>70</v>
      </c>
      <c r="AU166" s="217" t="s">
        <v>79</v>
      </c>
      <c r="AY166" s="216" t="s">
        <v>130</v>
      </c>
      <c r="BK166" s="218">
        <f>SUM(BK167:BK174)</f>
        <v>0</v>
      </c>
    </row>
    <row r="167" s="1" customFormat="1" ht="16.5" customHeight="1">
      <c r="B167" s="46"/>
      <c r="C167" s="221" t="s">
        <v>248</v>
      </c>
      <c r="D167" s="221" t="s">
        <v>132</v>
      </c>
      <c r="E167" s="222" t="s">
        <v>249</v>
      </c>
      <c r="F167" s="223" t="s">
        <v>250</v>
      </c>
      <c r="G167" s="224" t="s">
        <v>238</v>
      </c>
      <c r="H167" s="225">
        <v>24.5</v>
      </c>
      <c r="I167" s="226"/>
      <c r="J167" s="225">
        <f>ROUND(I167*H167,2)</f>
        <v>0</v>
      </c>
      <c r="K167" s="223" t="s">
        <v>173</v>
      </c>
      <c r="L167" s="72"/>
      <c r="M167" s="227" t="s">
        <v>21</v>
      </c>
      <c r="N167" s="228" t="s">
        <v>42</v>
      </c>
      <c r="O167" s="47"/>
      <c r="P167" s="229">
        <f>O167*H167</f>
        <v>0</v>
      </c>
      <c r="Q167" s="229">
        <v>0.00010000000000000001</v>
      </c>
      <c r="R167" s="229">
        <f>Q167*H167</f>
        <v>0.0024499999999999999</v>
      </c>
      <c r="S167" s="229">
        <v>0</v>
      </c>
      <c r="T167" s="230">
        <f>S167*H167</f>
        <v>0</v>
      </c>
      <c r="AR167" s="24" t="s">
        <v>136</v>
      </c>
      <c r="AT167" s="24" t="s">
        <v>132</v>
      </c>
      <c r="AU167" s="24" t="s">
        <v>81</v>
      </c>
      <c r="AY167" s="24" t="s">
        <v>130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4" t="s">
        <v>79</v>
      </c>
      <c r="BK167" s="231">
        <f>ROUND(I167*H167,2)</f>
        <v>0</v>
      </c>
      <c r="BL167" s="24" t="s">
        <v>136</v>
      </c>
      <c r="BM167" s="24" t="s">
        <v>251</v>
      </c>
    </row>
    <row r="168" s="11" customFormat="1">
      <c r="B168" s="232"/>
      <c r="C168" s="233"/>
      <c r="D168" s="234" t="s">
        <v>138</v>
      </c>
      <c r="E168" s="235" t="s">
        <v>21</v>
      </c>
      <c r="F168" s="236" t="s">
        <v>252</v>
      </c>
      <c r="G168" s="233"/>
      <c r="H168" s="235" t="s">
        <v>21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138</v>
      </c>
      <c r="AU168" s="242" t="s">
        <v>81</v>
      </c>
      <c r="AV168" s="11" t="s">
        <v>79</v>
      </c>
      <c r="AW168" s="11" t="s">
        <v>35</v>
      </c>
      <c r="AX168" s="11" t="s">
        <v>71</v>
      </c>
      <c r="AY168" s="242" t="s">
        <v>130</v>
      </c>
    </row>
    <row r="169" s="12" customFormat="1">
      <c r="B169" s="243"/>
      <c r="C169" s="244"/>
      <c r="D169" s="234" t="s">
        <v>138</v>
      </c>
      <c r="E169" s="245" t="s">
        <v>21</v>
      </c>
      <c r="F169" s="246" t="s">
        <v>253</v>
      </c>
      <c r="G169" s="244"/>
      <c r="H169" s="247">
        <v>24.5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138</v>
      </c>
      <c r="AU169" s="253" t="s">
        <v>81</v>
      </c>
      <c r="AV169" s="12" t="s">
        <v>81</v>
      </c>
      <c r="AW169" s="12" t="s">
        <v>35</v>
      </c>
      <c r="AX169" s="12" t="s">
        <v>79</v>
      </c>
      <c r="AY169" s="253" t="s">
        <v>130</v>
      </c>
    </row>
    <row r="170" s="1" customFormat="1" ht="16.5" customHeight="1">
      <c r="B170" s="46"/>
      <c r="C170" s="276" t="s">
        <v>254</v>
      </c>
      <c r="D170" s="276" t="s">
        <v>255</v>
      </c>
      <c r="E170" s="277" t="s">
        <v>256</v>
      </c>
      <c r="F170" s="278" t="s">
        <v>257</v>
      </c>
      <c r="G170" s="279" t="s">
        <v>238</v>
      </c>
      <c r="H170" s="280">
        <v>24.5</v>
      </c>
      <c r="I170" s="281"/>
      <c r="J170" s="280">
        <f>ROUND(I170*H170,2)</f>
        <v>0</v>
      </c>
      <c r="K170" s="278" t="s">
        <v>173</v>
      </c>
      <c r="L170" s="282"/>
      <c r="M170" s="283" t="s">
        <v>21</v>
      </c>
      <c r="N170" s="284" t="s">
        <v>42</v>
      </c>
      <c r="O170" s="47"/>
      <c r="P170" s="229">
        <f>O170*H170</f>
        <v>0</v>
      </c>
      <c r="Q170" s="229">
        <v>0.00021000000000000001</v>
      </c>
      <c r="R170" s="229">
        <f>Q170*H170</f>
        <v>0.0051450000000000003</v>
      </c>
      <c r="S170" s="229">
        <v>0</v>
      </c>
      <c r="T170" s="230">
        <f>S170*H170</f>
        <v>0</v>
      </c>
      <c r="AR170" s="24" t="s">
        <v>180</v>
      </c>
      <c r="AT170" s="24" t="s">
        <v>255</v>
      </c>
      <c r="AU170" s="24" t="s">
        <v>81</v>
      </c>
      <c r="AY170" s="24" t="s">
        <v>130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4" t="s">
        <v>79</v>
      </c>
      <c r="BK170" s="231">
        <f>ROUND(I170*H170,2)</f>
        <v>0</v>
      </c>
      <c r="BL170" s="24" t="s">
        <v>136</v>
      </c>
      <c r="BM170" s="24" t="s">
        <v>258</v>
      </c>
    </row>
    <row r="171" s="12" customFormat="1">
      <c r="B171" s="243"/>
      <c r="C171" s="244"/>
      <c r="D171" s="234" t="s">
        <v>138</v>
      </c>
      <c r="E171" s="245" t="s">
        <v>21</v>
      </c>
      <c r="F171" s="246" t="s">
        <v>259</v>
      </c>
      <c r="G171" s="244"/>
      <c r="H171" s="247">
        <v>24.5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138</v>
      </c>
      <c r="AU171" s="253" t="s">
        <v>81</v>
      </c>
      <c r="AV171" s="12" t="s">
        <v>81</v>
      </c>
      <c r="AW171" s="12" t="s">
        <v>35</v>
      </c>
      <c r="AX171" s="12" t="s">
        <v>79</v>
      </c>
      <c r="AY171" s="253" t="s">
        <v>130</v>
      </c>
    </row>
    <row r="172" s="1" customFormat="1" ht="16.5" customHeight="1">
      <c r="B172" s="46"/>
      <c r="C172" s="221" t="s">
        <v>260</v>
      </c>
      <c r="D172" s="221" t="s">
        <v>132</v>
      </c>
      <c r="E172" s="222" t="s">
        <v>261</v>
      </c>
      <c r="F172" s="223" t="s">
        <v>262</v>
      </c>
      <c r="G172" s="224" t="s">
        <v>162</v>
      </c>
      <c r="H172" s="225">
        <v>5</v>
      </c>
      <c r="I172" s="226"/>
      <c r="J172" s="225">
        <f>ROUND(I172*H172,2)</f>
        <v>0</v>
      </c>
      <c r="K172" s="223" t="s">
        <v>173</v>
      </c>
      <c r="L172" s="72"/>
      <c r="M172" s="227" t="s">
        <v>21</v>
      </c>
      <c r="N172" s="228" t="s">
        <v>42</v>
      </c>
      <c r="O172" s="47"/>
      <c r="P172" s="229">
        <f>O172*H172</f>
        <v>0</v>
      </c>
      <c r="Q172" s="229">
        <v>2.25</v>
      </c>
      <c r="R172" s="229">
        <f>Q172*H172</f>
        <v>11.25</v>
      </c>
      <c r="S172" s="229">
        <v>0</v>
      </c>
      <c r="T172" s="230">
        <f>S172*H172</f>
        <v>0</v>
      </c>
      <c r="AR172" s="24" t="s">
        <v>136</v>
      </c>
      <c r="AT172" s="24" t="s">
        <v>132</v>
      </c>
      <c r="AU172" s="24" t="s">
        <v>81</v>
      </c>
      <c r="AY172" s="24" t="s">
        <v>130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4" t="s">
        <v>79</v>
      </c>
      <c r="BK172" s="231">
        <f>ROUND(I172*H172,2)</f>
        <v>0</v>
      </c>
      <c r="BL172" s="24" t="s">
        <v>136</v>
      </c>
      <c r="BM172" s="24" t="s">
        <v>263</v>
      </c>
    </row>
    <row r="173" s="11" customFormat="1">
      <c r="B173" s="232"/>
      <c r="C173" s="233"/>
      <c r="D173" s="234" t="s">
        <v>138</v>
      </c>
      <c r="E173" s="235" t="s">
        <v>21</v>
      </c>
      <c r="F173" s="236" t="s">
        <v>264</v>
      </c>
      <c r="G173" s="233"/>
      <c r="H173" s="235" t="s">
        <v>21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138</v>
      </c>
      <c r="AU173" s="242" t="s">
        <v>81</v>
      </c>
      <c r="AV173" s="11" t="s">
        <v>79</v>
      </c>
      <c r="AW173" s="11" t="s">
        <v>35</v>
      </c>
      <c r="AX173" s="11" t="s">
        <v>71</v>
      </c>
      <c r="AY173" s="242" t="s">
        <v>130</v>
      </c>
    </row>
    <row r="174" s="12" customFormat="1">
      <c r="B174" s="243"/>
      <c r="C174" s="244"/>
      <c r="D174" s="234" t="s">
        <v>138</v>
      </c>
      <c r="E174" s="245" t="s">
        <v>21</v>
      </c>
      <c r="F174" s="246" t="s">
        <v>265</v>
      </c>
      <c r="G174" s="244"/>
      <c r="H174" s="247">
        <v>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138</v>
      </c>
      <c r="AU174" s="253" t="s">
        <v>81</v>
      </c>
      <c r="AV174" s="12" t="s">
        <v>81</v>
      </c>
      <c r="AW174" s="12" t="s">
        <v>35</v>
      </c>
      <c r="AX174" s="12" t="s">
        <v>79</v>
      </c>
      <c r="AY174" s="253" t="s">
        <v>130</v>
      </c>
    </row>
    <row r="175" s="10" customFormat="1" ht="29.88" customHeight="1">
      <c r="B175" s="205"/>
      <c r="C175" s="206"/>
      <c r="D175" s="207" t="s">
        <v>70</v>
      </c>
      <c r="E175" s="219" t="s">
        <v>148</v>
      </c>
      <c r="F175" s="219" t="s">
        <v>266</v>
      </c>
      <c r="G175" s="206"/>
      <c r="H175" s="206"/>
      <c r="I175" s="209"/>
      <c r="J175" s="220">
        <f>BK175</f>
        <v>0</v>
      </c>
      <c r="K175" s="206"/>
      <c r="L175" s="211"/>
      <c r="M175" s="212"/>
      <c r="N175" s="213"/>
      <c r="O175" s="213"/>
      <c r="P175" s="214">
        <f>SUM(P176:P240)</f>
        <v>0</v>
      </c>
      <c r="Q175" s="213"/>
      <c r="R175" s="214">
        <f>SUM(R176:R240)</f>
        <v>88.669509000000005</v>
      </c>
      <c r="S175" s="213"/>
      <c r="T175" s="215">
        <f>SUM(T176:T240)</f>
        <v>0</v>
      </c>
      <c r="AR175" s="216" t="s">
        <v>79</v>
      </c>
      <c r="AT175" s="217" t="s">
        <v>70</v>
      </c>
      <c r="AU175" s="217" t="s">
        <v>79</v>
      </c>
      <c r="AY175" s="216" t="s">
        <v>130</v>
      </c>
      <c r="BK175" s="218">
        <f>SUM(BK176:BK240)</f>
        <v>0</v>
      </c>
    </row>
    <row r="176" s="1" customFormat="1" ht="25.5" customHeight="1">
      <c r="B176" s="46"/>
      <c r="C176" s="221" t="s">
        <v>267</v>
      </c>
      <c r="D176" s="221" t="s">
        <v>132</v>
      </c>
      <c r="E176" s="222" t="s">
        <v>268</v>
      </c>
      <c r="F176" s="223" t="s">
        <v>269</v>
      </c>
      <c r="G176" s="224" t="s">
        <v>162</v>
      </c>
      <c r="H176" s="225">
        <v>25.100000000000001</v>
      </c>
      <c r="I176" s="226"/>
      <c r="J176" s="225">
        <f>ROUND(I176*H176,2)</f>
        <v>0</v>
      </c>
      <c r="K176" s="223" t="s">
        <v>173</v>
      </c>
      <c r="L176" s="72"/>
      <c r="M176" s="227" t="s">
        <v>21</v>
      </c>
      <c r="N176" s="228" t="s">
        <v>42</v>
      </c>
      <c r="O176" s="47"/>
      <c r="P176" s="229">
        <f>O176*H176</f>
        <v>0</v>
      </c>
      <c r="Q176" s="229">
        <v>3.11388</v>
      </c>
      <c r="R176" s="229">
        <f>Q176*H176</f>
        <v>78.158388000000002</v>
      </c>
      <c r="S176" s="229">
        <v>0</v>
      </c>
      <c r="T176" s="230">
        <f>S176*H176</f>
        <v>0</v>
      </c>
      <c r="AR176" s="24" t="s">
        <v>136</v>
      </c>
      <c r="AT176" s="24" t="s">
        <v>132</v>
      </c>
      <c r="AU176" s="24" t="s">
        <v>81</v>
      </c>
      <c r="AY176" s="24" t="s">
        <v>130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4" t="s">
        <v>79</v>
      </c>
      <c r="BK176" s="231">
        <f>ROUND(I176*H176,2)</f>
        <v>0</v>
      </c>
      <c r="BL176" s="24" t="s">
        <v>136</v>
      </c>
      <c r="BM176" s="24" t="s">
        <v>270</v>
      </c>
    </row>
    <row r="177" s="11" customFormat="1">
      <c r="B177" s="232"/>
      <c r="C177" s="233"/>
      <c r="D177" s="234" t="s">
        <v>138</v>
      </c>
      <c r="E177" s="235" t="s">
        <v>21</v>
      </c>
      <c r="F177" s="236" t="s">
        <v>271</v>
      </c>
      <c r="G177" s="233"/>
      <c r="H177" s="235" t="s">
        <v>21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138</v>
      </c>
      <c r="AU177" s="242" t="s">
        <v>81</v>
      </c>
      <c r="AV177" s="11" t="s">
        <v>79</v>
      </c>
      <c r="AW177" s="11" t="s">
        <v>35</v>
      </c>
      <c r="AX177" s="11" t="s">
        <v>71</v>
      </c>
      <c r="AY177" s="242" t="s">
        <v>130</v>
      </c>
    </row>
    <row r="178" s="12" customFormat="1">
      <c r="B178" s="243"/>
      <c r="C178" s="244"/>
      <c r="D178" s="234" t="s">
        <v>138</v>
      </c>
      <c r="E178" s="245" t="s">
        <v>21</v>
      </c>
      <c r="F178" s="246" t="s">
        <v>272</v>
      </c>
      <c r="G178" s="244"/>
      <c r="H178" s="247">
        <v>7.5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138</v>
      </c>
      <c r="AU178" s="253" t="s">
        <v>81</v>
      </c>
      <c r="AV178" s="12" t="s">
        <v>81</v>
      </c>
      <c r="AW178" s="12" t="s">
        <v>35</v>
      </c>
      <c r="AX178" s="12" t="s">
        <v>71</v>
      </c>
      <c r="AY178" s="253" t="s">
        <v>130</v>
      </c>
    </row>
    <row r="179" s="11" customFormat="1">
      <c r="B179" s="232"/>
      <c r="C179" s="233"/>
      <c r="D179" s="234" t="s">
        <v>138</v>
      </c>
      <c r="E179" s="235" t="s">
        <v>21</v>
      </c>
      <c r="F179" s="236" t="s">
        <v>195</v>
      </c>
      <c r="G179" s="233"/>
      <c r="H179" s="235" t="s">
        <v>21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138</v>
      </c>
      <c r="AU179" s="242" t="s">
        <v>81</v>
      </c>
      <c r="AV179" s="11" t="s">
        <v>79</v>
      </c>
      <c r="AW179" s="11" t="s">
        <v>35</v>
      </c>
      <c r="AX179" s="11" t="s">
        <v>71</v>
      </c>
      <c r="AY179" s="242" t="s">
        <v>130</v>
      </c>
    </row>
    <row r="180" s="12" customFormat="1">
      <c r="B180" s="243"/>
      <c r="C180" s="244"/>
      <c r="D180" s="234" t="s">
        <v>138</v>
      </c>
      <c r="E180" s="245" t="s">
        <v>21</v>
      </c>
      <c r="F180" s="246" t="s">
        <v>273</v>
      </c>
      <c r="G180" s="244"/>
      <c r="H180" s="247">
        <v>14.1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138</v>
      </c>
      <c r="AU180" s="253" t="s">
        <v>81</v>
      </c>
      <c r="AV180" s="12" t="s">
        <v>81</v>
      </c>
      <c r="AW180" s="12" t="s">
        <v>35</v>
      </c>
      <c r="AX180" s="12" t="s">
        <v>71</v>
      </c>
      <c r="AY180" s="253" t="s">
        <v>130</v>
      </c>
    </row>
    <row r="181" s="11" customFormat="1">
      <c r="B181" s="232"/>
      <c r="C181" s="233"/>
      <c r="D181" s="234" t="s">
        <v>138</v>
      </c>
      <c r="E181" s="235" t="s">
        <v>21</v>
      </c>
      <c r="F181" s="236" t="s">
        <v>197</v>
      </c>
      <c r="G181" s="233"/>
      <c r="H181" s="235" t="s">
        <v>21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138</v>
      </c>
      <c r="AU181" s="242" t="s">
        <v>81</v>
      </c>
      <c r="AV181" s="11" t="s">
        <v>79</v>
      </c>
      <c r="AW181" s="11" t="s">
        <v>35</v>
      </c>
      <c r="AX181" s="11" t="s">
        <v>71</v>
      </c>
      <c r="AY181" s="242" t="s">
        <v>130</v>
      </c>
    </row>
    <row r="182" s="12" customFormat="1">
      <c r="B182" s="243"/>
      <c r="C182" s="244"/>
      <c r="D182" s="234" t="s">
        <v>138</v>
      </c>
      <c r="E182" s="245" t="s">
        <v>21</v>
      </c>
      <c r="F182" s="246" t="s">
        <v>274</v>
      </c>
      <c r="G182" s="244"/>
      <c r="H182" s="247">
        <v>3.5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138</v>
      </c>
      <c r="AU182" s="253" t="s">
        <v>81</v>
      </c>
      <c r="AV182" s="12" t="s">
        <v>81</v>
      </c>
      <c r="AW182" s="12" t="s">
        <v>35</v>
      </c>
      <c r="AX182" s="12" t="s">
        <v>71</v>
      </c>
      <c r="AY182" s="253" t="s">
        <v>130</v>
      </c>
    </row>
    <row r="183" s="13" customFormat="1">
      <c r="B183" s="254"/>
      <c r="C183" s="255"/>
      <c r="D183" s="234" t="s">
        <v>138</v>
      </c>
      <c r="E183" s="256" t="s">
        <v>21</v>
      </c>
      <c r="F183" s="257" t="s">
        <v>169</v>
      </c>
      <c r="G183" s="255"/>
      <c r="H183" s="258">
        <v>25.100000000000001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138</v>
      </c>
      <c r="AU183" s="264" t="s">
        <v>81</v>
      </c>
      <c r="AV183" s="13" t="s">
        <v>136</v>
      </c>
      <c r="AW183" s="13" t="s">
        <v>35</v>
      </c>
      <c r="AX183" s="13" t="s">
        <v>79</v>
      </c>
      <c r="AY183" s="264" t="s">
        <v>130</v>
      </c>
    </row>
    <row r="184" s="1" customFormat="1" ht="16.5" customHeight="1">
      <c r="B184" s="46"/>
      <c r="C184" s="221" t="s">
        <v>275</v>
      </c>
      <c r="D184" s="221" t="s">
        <v>132</v>
      </c>
      <c r="E184" s="222" t="s">
        <v>276</v>
      </c>
      <c r="F184" s="223" t="s">
        <v>277</v>
      </c>
      <c r="G184" s="224" t="s">
        <v>162</v>
      </c>
      <c r="H184" s="225">
        <v>14.4</v>
      </c>
      <c r="I184" s="226"/>
      <c r="J184" s="225">
        <f>ROUND(I184*H184,2)</f>
        <v>0</v>
      </c>
      <c r="K184" s="223" t="s">
        <v>21</v>
      </c>
      <c r="L184" s="72"/>
      <c r="M184" s="227" t="s">
        <v>21</v>
      </c>
      <c r="N184" s="228" t="s">
        <v>42</v>
      </c>
      <c r="O184" s="47"/>
      <c r="P184" s="229">
        <f>O184*H184</f>
        <v>0</v>
      </c>
      <c r="Q184" s="229">
        <v>0.36037999999999998</v>
      </c>
      <c r="R184" s="229">
        <f>Q184*H184</f>
        <v>5.1894719999999994</v>
      </c>
      <c r="S184" s="229">
        <v>0</v>
      </c>
      <c r="T184" s="230">
        <f>S184*H184</f>
        <v>0</v>
      </c>
      <c r="AR184" s="24" t="s">
        <v>136</v>
      </c>
      <c r="AT184" s="24" t="s">
        <v>132</v>
      </c>
      <c r="AU184" s="24" t="s">
        <v>81</v>
      </c>
      <c r="AY184" s="24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4" t="s">
        <v>79</v>
      </c>
      <c r="BK184" s="231">
        <f>ROUND(I184*H184,2)</f>
        <v>0</v>
      </c>
      <c r="BL184" s="24" t="s">
        <v>136</v>
      </c>
      <c r="BM184" s="24" t="s">
        <v>278</v>
      </c>
    </row>
    <row r="185" s="11" customFormat="1">
      <c r="B185" s="232"/>
      <c r="C185" s="233"/>
      <c r="D185" s="234" t="s">
        <v>138</v>
      </c>
      <c r="E185" s="235" t="s">
        <v>21</v>
      </c>
      <c r="F185" s="236" t="s">
        <v>279</v>
      </c>
      <c r="G185" s="233"/>
      <c r="H185" s="235" t="s">
        <v>21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138</v>
      </c>
      <c r="AU185" s="242" t="s">
        <v>81</v>
      </c>
      <c r="AV185" s="11" t="s">
        <v>79</v>
      </c>
      <c r="AW185" s="11" t="s">
        <v>35</v>
      </c>
      <c r="AX185" s="11" t="s">
        <v>71</v>
      </c>
      <c r="AY185" s="242" t="s">
        <v>130</v>
      </c>
    </row>
    <row r="186" s="11" customFormat="1">
      <c r="B186" s="232"/>
      <c r="C186" s="233"/>
      <c r="D186" s="234" t="s">
        <v>138</v>
      </c>
      <c r="E186" s="235" t="s">
        <v>21</v>
      </c>
      <c r="F186" s="236" t="s">
        <v>280</v>
      </c>
      <c r="G186" s="233"/>
      <c r="H186" s="235" t="s">
        <v>21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138</v>
      </c>
      <c r="AU186" s="242" t="s">
        <v>81</v>
      </c>
      <c r="AV186" s="11" t="s">
        <v>79</v>
      </c>
      <c r="AW186" s="11" t="s">
        <v>35</v>
      </c>
      <c r="AX186" s="11" t="s">
        <v>71</v>
      </c>
      <c r="AY186" s="242" t="s">
        <v>130</v>
      </c>
    </row>
    <row r="187" s="12" customFormat="1">
      <c r="B187" s="243"/>
      <c r="C187" s="244"/>
      <c r="D187" s="234" t="s">
        <v>138</v>
      </c>
      <c r="E187" s="245" t="s">
        <v>21</v>
      </c>
      <c r="F187" s="246" t="s">
        <v>281</v>
      </c>
      <c r="G187" s="244"/>
      <c r="H187" s="247">
        <v>3.2000000000000002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138</v>
      </c>
      <c r="AU187" s="253" t="s">
        <v>81</v>
      </c>
      <c r="AV187" s="12" t="s">
        <v>81</v>
      </c>
      <c r="AW187" s="12" t="s">
        <v>35</v>
      </c>
      <c r="AX187" s="12" t="s">
        <v>71</v>
      </c>
      <c r="AY187" s="253" t="s">
        <v>130</v>
      </c>
    </row>
    <row r="188" s="11" customFormat="1">
      <c r="B188" s="232"/>
      <c r="C188" s="233"/>
      <c r="D188" s="234" t="s">
        <v>138</v>
      </c>
      <c r="E188" s="235" t="s">
        <v>21</v>
      </c>
      <c r="F188" s="236" t="s">
        <v>195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138</v>
      </c>
      <c r="AU188" s="242" t="s">
        <v>81</v>
      </c>
      <c r="AV188" s="11" t="s">
        <v>79</v>
      </c>
      <c r="AW188" s="11" t="s">
        <v>35</v>
      </c>
      <c r="AX188" s="11" t="s">
        <v>71</v>
      </c>
      <c r="AY188" s="242" t="s">
        <v>130</v>
      </c>
    </row>
    <row r="189" s="12" customFormat="1">
      <c r="B189" s="243"/>
      <c r="C189" s="244"/>
      <c r="D189" s="234" t="s">
        <v>138</v>
      </c>
      <c r="E189" s="245" t="s">
        <v>21</v>
      </c>
      <c r="F189" s="246" t="s">
        <v>282</v>
      </c>
      <c r="G189" s="244"/>
      <c r="H189" s="247">
        <v>10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138</v>
      </c>
      <c r="AU189" s="253" t="s">
        <v>81</v>
      </c>
      <c r="AV189" s="12" t="s">
        <v>81</v>
      </c>
      <c r="AW189" s="12" t="s">
        <v>35</v>
      </c>
      <c r="AX189" s="12" t="s">
        <v>71</v>
      </c>
      <c r="AY189" s="253" t="s">
        <v>130</v>
      </c>
    </row>
    <row r="190" s="11" customFormat="1">
      <c r="B190" s="232"/>
      <c r="C190" s="233"/>
      <c r="D190" s="234" t="s">
        <v>138</v>
      </c>
      <c r="E190" s="235" t="s">
        <v>21</v>
      </c>
      <c r="F190" s="236" t="s">
        <v>283</v>
      </c>
      <c r="G190" s="233"/>
      <c r="H190" s="235" t="s">
        <v>21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138</v>
      </c>
      <c r="AU190" s="242" t="s">
        <v>81</v>
      </c>
      <c r="AV190" s="11" t="s">
        <v>79</v>
      </c>
      <c r="AW190" s="11" t="s">
        <v>35</v>
      </c>
      <c r="AX190" s="11" t="s">
        <v>71</v>
      </c>
      <c r="AY190" s="242" t="s">
        <v>130</v>
      </c>
    </row>
    <row r="191" s="12" customFormat="1">
      <c r="B191" s="243"/>
      <c r="C191" s="244"/>
      <c r="D191" s="234" t="s">
        <v>138</v>
      </c>
      <c r="E191" s="245" t="s">
        <v>21</v>
      </c>
      <c r="F191" s="246" t="s">
        <v>284</v>
      </c>
      <c r="G191" s="244"/>
      <c r="H191" s="247">
        <v>1.2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138</v>
      </c>
      <c r="AU191" s="253" t="s">
        <v>81</v>
      </c>
      <c r="AV191" s="12" t="s">
        <v>81</v>
      </c>
      <c r="AW191" s="12" t="s">
        <v>35</v>
      </c>
      <c r="AX191" s="12" t="s">
        <v>71</v>
      </c>
      <c r="AY191" s="253" t="s">
        <v>130</v>
      </c>
    </row>
    <row r="192" s="13" customFormat="1">
      <c r="B192" s="254"/>
      <c r="C192" s="255"/>
      <c r="D192" s="234" t="s">
        <v>138</v>
      </c>
      <c r="E192" s="256" t="s">
        <v>21</v>
      </c>
      <c r="F192" s="257" t="s">
        <v>169</v>
      </c>
      <c r="G192" s="255"/>
      <c r="H192" s="258">
        <v>14.4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138</v>
      </c>
      <c r="AU192" s="264" t="s">
        <v>81</v>
      </c>
      <c r="AV192" s="13" t="s">
        <v>136</v>
      </c>
      <c r="AW192" s="13" t="s">
        <v>35</v>
      </c>
      <c r="AX192" s="13" t="s">
        <v>79</v>
      </c>
      <c r="AY192" s="264" t="s">
        <v>130</v>
      </c>
    </row>
    <row r="193" s="1" customFormat="1" ht="16.5" customHeight="1">
      <c r="B193" s="46"/>
      <c r="C193" s="221" t="s">
        <v>9</v>
      </c>
      <c r="D193" s="221" t="s">
        <v>132</v>
      </c>
      <c r="E193" s="222" t="s">
        <v>285</v>
      </c>
      <c r="F193" s="223" t="s">
        <v>286</v>
      </c>
      <c r="G193" s="224" t="s">
        <v>162</v>
      </c>
      <c r="H193" s="225">
        <v>127.7</v>
      </c>
      <c r="I193" s="226"/>
      <c r="J193" s="225">
        <f>ROUND(I193*H193,2)</f>
        <v>0</v>
      </c>
      <c r="K193" s="223" t="s">
        <v>173</v>
      </c>
      <c r="L193" s="72"/>
      <c r="M193" s="227" t="s">
        <v>21</v>
      </c>
      <c r="N193" s="228" t="s">
        <v>42</v>
      </c>
      <c r="O193" s="47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4" t="s">
        <v>136</v>
      </c>
      <c r="AT193" s="24" t="s">
        <v>132</v>
      </c>
      <c r="AU193" s="24" t="s">
        <v>81</v>
      </c>
      <c r="AY193" s="24" t="s">
        <v>130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4" t="s">
        <v>79</v>
      </c>
      <c r="BK193" s="231">
        <f>ROUND(I193*H193,2)</f>
        <v>0</v>
      </c>
      <c r="BL193" s="24" t="s">
        <v>136</v>
      </c>
      <c r="BM193" s="24" t="s">
        <v>287</v>
      </c>
    </row>
    <row r="194" s="11" customFormat="1">
      <c r="B194" s="232"/>
      <c r="C194" s="233"/>
      <c r="D194" s="234" t="s">
        <v>138</v>
      </c>
      <c r="E194" s="235" t="s">
        <v>21</v>
      </c>
      <c r="F194" s="236" t="s">
        <v>288</v>
      </c>
      <c r="G194" s="233"/>
      <c r="H194" s="235" t="s">
        <v>21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138</v>
      </c>
      <c r="AU194" s="242" t="s">
        <v>81</v>
      </c>
      <c r="AV194" s="11" t="s">
        <v>79</v>
      </c>
      <c r="AW194" s="11" t="s">
        <v>35</v>
      </c>
      <c r="AX194" s="11" t="s">
        <v>71</v>
      </c>
      <c r="AY194" s="242" t="s">
        <v>130</v>
      </c>
    </row>
    <row r="195" s="12" customFormat="1">
      <c r="B195" s="243"/>
      <c r="C195" s="244"/>
      <c r="D195" s="234" t="s">
        <v>138</v>
      </c>
      <c r="E195" s="245" t="s">
        <v>21</v>
      </c>
      <c r="F195" s="246" t="s">
        <v>289</v>
      </c>
      <c r="G195" s="244"/>
      <c r="H195" s="247">
        <v>20.699999999999999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138</v>
      </c>
      <c r="AU195" s="253" t="s">
        <v>81</v>
      </c>
      <c r="AV195" s="12" t="s">
        <v>81</v>
      </c>
      <c r="AW195" s="12" t="s">
        <v>35</v>
      </c>
      <c r="AX195" s="12" t="s">
        <v>71</v>
      </c>
      <c r="AY195" s="253" t="s">
        <v>130</v>
      </c>
    </row>
    <row r="196" s="11" customFormat="1">
      <c r="B196" s="232"/>
      <c r="C196" s="233"/>
      <c r="D196" s="234" t="s">
        <v>138</v>
      </c>
      <c r="E196" s="235" t="s">
        <v>21</v>
      </c>
      <c r="F196" s="236" t="s">
        <v>290</v>
      </c>
      <c r="G196" s="233"/>
      <c r="H196" s="235" t="s">
        <v>21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138</v>
      </c>
      <c r="AU196" s="242" t="s">
        <v>81</v>
      </c>
      <c r="AV196" s="11" t="s">
        <v>79</v>
      </c>
      <c r="AW196" s="11" t="s">
        <v>35</v>
      </c>
      <c r="AX196" s="11" t="s">
        <v>71</v>
      </c>
      <c r="AY196" s="242" t="s">
        <v>130</v>
      </c>
    </row>
    <row r="197" s="12" customFormat="1">
      <c r="B197" s="243"/>
      <c r="C197" s="244"/>
      <c r="D197" s="234" t="s">
        <v>138</v>
      </c>
      <c r="E197" s="245" t="s">
        <v>21</v>
      </c>
      <c r="F197" s="246" t="s">
        <v>291</v>
      </c>
      <c r="G197" s="244"/>
      <c r="H197" s="247">
        <v>23.100000000000001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138</v>
      </c>
      <c r="AU197" s="253" t="s">
        <v>81</v>
      </c>
      <c r="AV197" s="12" t="s">
        <v>81</v>
      </c>
      <c r="AW197" s="12" t="s">
        <v>35</v>
      </c>
      <c r="AX197" s="12" t="s">
        <v>71</v>
      </c>
      <c r="AY197" s="253" t="s">
        <v>130</v>
      </c>
    </row>
    <row r="198" s="11" customFormat="1">
      <c r="B198" s="232"/>
      <c r="C198" s="233"/>
      <c r="D198" s="234" t="s">
        <v>138</v>
      </c>
      <c r="E198" s="235" t="s">
        <v>21</v>
      </c>
      <c r="F198" s="236" t="s">
        <v>292</v>
      </c>
      <c r="G198" s="233"/>
      <c r="H198" s="235" t="s">
        <v>21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138</v>
      </c>
      <c r="AU198" s="242" t="s">
        <v>81</v>
      </c>
      <c r="AV198" s="11" t="s">
        <v>79</v>
      </c>
      <c r="AW198" s="11" t="s">
        <v>35</v>
      </c>
      <c r="AX198" s="11" t="s">
        <v>71</v>
      </c>
      <c r="AY198" s="242" t="s">
        <v>130</v>
      </c>
    </row>
    <row r="199" s="12" customFormat="1">
      <c r="B199" s="243"/>
      <c r="C199" s="244"/>
      <c r="D199" s="234" t="s">
        <v>138</v>
      </c>
      <c r="E199" s="245" t="s">
        <v>21</v>
      </c>
      <c r="F199" s="246" t="s">
        <v>293</v>
      </c>
      <c r="G199" s="244"/>
      <c r="H199" s="247">
        <v>34.600000000000001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138</v>
      </c>
      <c r="AU199" s="253" t="s">
        <v>81</v>
      </c>
      <c r="AV199" s="12" t="s">
        <v>81</v>
      </c>
      <c r="AW199" s="12" t="s">
        <v>35</v>
      </c>
      <c r="AX199" s="12" t="s">
        <v>71</v>
      </c>
      <c r="AY199" s="253" t="s">
        <v>130</v>
      </c>
    </row>
    <row r="200" s="12" customFormat="1">
      <c r="B200" s="243"/>
      <c r="C200" s="244"/>
      <c r="D200" s="234" t="s">
        <v>138</v>
      </c>
      <c r="E200" s="245" t="s">
        <v>21</v>
      </c>
      <c r="F200" s="246" t="s">
        <v>294</v>
      </c>
      <c r="G200" s="244"/>
      <c r="H200" s="247">
        <v>33.600000000000001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138</v>
      </c>
      <c r="AU200" s="253" t="s">
        <v>81</v>
      </c>
      <c r="AV200" s="12" t="s">
        <v>81</v>
      </c>
      <c r="AW200" s="12" t="s">
        <v>35</v>
      </c>
      <c r="AX200" s="12" t="s">
        <v>71</v>
      </c>
      <c r="AY200" s="253" t="s">
        <v>130</v>
      </c>
    </row>
    <row r="201" s="11" customFormat="1">
      <c r="B201" s="232"/>
      <c r="C201" s="233"/>
      <c r="D201" s="234" t="s">
        <v>138</v>
      </c>
      <c r="E201" s="235" t="s">
        <v>21</v>
      </c>
      <c r="F201" s="236" t="s">
        <v>295</v>
      </c>
      <c r="G201" s="233"/>
      <c r="H201" s="235" t="s">
        <v>21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138</v>
      </c>
      <c r="AU201" s="242" t="s">
        <v>81</v>
      </c>
      <c r="AV201" s="11" t="s">
        <v>79</v>
      </c>
      <c r="AW201" s="11" t="s">
        <v>35</v>
      </c>
      <c r="AX201" s="11" t="s">
        <v>71</v>
      </c>
      <c r="AY201" s="242" t="s">
        <v>130</v>
      </c>
    </row>
    <row r="202" s="12" customFormat="1">
      <c r="B202" s="243"/>
      <c r="C202" s="244"/>
      <c r="D202" s="234" t="s">
        <v>138</v>
      </c>
      <c r="E202" s="245" t="s">
        <v>21</v>
      </c>
      <c r="F202" s="246" t="s">
        <v>296</v>
      </c>
      <c r="G202" s="244"/>
      <c r="H202" s="247">
        <v>11.5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138</v>
      </c>
      <c r="AU202" s="253" t="s">
        <v>81</v>
      </c>
      <c r="AV202" s="12" t="s">
        <v>81</v>
      </c>
      <c r="AW202" s="12" t="s">
        <v>35</v>
      </c>
      <c r="AX202" s="12" t="s">
        <v>71</v>
      </c>
      <c r="AY202" s="253" t="s">
        <v>130</v>
      </c>
    </row>
    <row r="203" s="12" customFormat="1">
      <c r="B203" s="243"/>
      <c r="C203" s="244"/>
      <c r="D203" s="234" t="s">
        <v>138</v>
      </c>
      <c r="E203" s="245" t="s">
        <v>21</v>
      </c>
      <c r="F203" s="246" t="s">
        <v>297</v>
      </c>
      <c r="G203" s="244"/>
      <c r="H203" s="247">
        <v>4.2000000000000002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138</v>
      </c>
      <c r="AU203" s="253" t="s">
        <v>81</v>
      </c>
      <c r="AV203" s="12" t="s">
        <v>81</v>
      </c>
      <c r="AW203" s="12" t="s">
        <v>35</v>
      </c>
      <c r="AX203" s="12" t="s">
        <v>71</v>
      </c>
      <c r="AY203" s="253" t="s">
        <v>130</v>
      </c>
    </row>
    <row r="204" s="13" customFormat="1">
      <c r="B204" s="254"/>
      <c r="C204" s="255"/>
      <c r="D204" s="234" t="s">
        <v>138</v>
      </c>
      <c r="E204" s="256" t="s">
        <v>21</v>
      </c>
      <c r="F204" s="257" t="s">
        <v>169</v>
      </c>
      <c r="G204" s="255"/>
      <c r="H204" s="258">
        <v>127.7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138</v>
      </c>
      <c r="AU204" s="264" t="s">
        <v>81</v>
      </c>
      <c r="AV204" s="13" t="s">
        <v>136</v>
      </c>
      <c r="AW204" s="13" t="s">
        <v>35</v>
      </c>
      <c r="AX204" s="13" t="s">
        <v>79</v>
      </c>
      <c r="AY204" s="264" t="s">
        <v>130</v>
      </c>
    </row>
    <row r="205" s="1" customFormat="1" ht="16.5" customHeight="1">
      <c r="B205" s="46"/>
      <c r="C205" s="221" t="s">
        <v>298</v>
      </c>
      <c r="D205" s="221" t="s">
        <v>132</v>
      </c>
      <c r="E205" s="222" t="s">
        <v>299</v>
      </c>
      <c r="F205" s="223" t="s">
        <v>300</v>
      </c>
      <c r="G205" s="224" t="s">
        <v>238</v>
      </c>
      <c r="H205" s="225">
        <v>91.599999999999994</v>
      </c>
      <c r="I205" s="226"/>
      <c r="J205" s="225">
        <f>ROUND(I205*H205,2)</f>
        <v>0</v>
      </c>
      <c r="K205" s="223" t="s">
        <v>173</v>
      </c>
      <c r="L205" s="72"/>
      <c r="M205" s="227" t="s">
        <v>21</v>
      </c>
      <c r="N205" s="228" t="s">
        <v>42</v>
      </c>
      <c r="O205" s="47"/>
      <c r="P205" s="229">
        <f>O205*H205</f>
        <v>0</v>
      </c>
      <c r="Q205" s="229">
        <v>0.0076499999999999997</v>
      </c>
      <c r="R205" s="229">
        <f>Q205*H205</f>
        <v>0.70073999999999992</v>
      </c>
      <c r="S205" s="229">
        <v>0</v>
      </c>
      <c r="T205" s="230">
        <f>S205*H205</f>
        <v>0</v>
      </c>
      <c r="AR205" s="24" t="s">
        <v>136</v>
      </c>
      <c r="AT205" s="24" t="s">
        <v>132</v>
      </c>
      <c r="AU205" s="24" t="s">
        <v>81</v>
      </c>
      <c r="AY205" s="24" t="s">
        <v>130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4" t="s">
        <v>79</v>
      </c>
      <c r="BK205" s="231">
        <f>ROUND(I205*H205,2)</f>
        <v>0</v>
      </c>
      <c r="BL205" s="24" t="s">
        <v>136</v>
      </c>
      <c r="BM205" s="24" t="s">
        <v>301</v>
      </c>
    </row>
    <row r="206" s="11" customFormat="1">
      <c r="B206" s="232"/>
      <c r="C206" s="233"/>
      <c r="D206" s="234" t="s">
        <v>138</v>
      </c>
      <c r="E206" s="235" t="s">
        <v>21</v>
      </c>
      <c r="F206" s="236" t="s">
        <v>302</v>
      </c>
      <c r="G206" s="233"/>
      <c r="H206" s="235" t="s">
        <v>21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138</v>
      </c>
      <c r="AU206" s="242" t="s">
        <v>81</v>
      </c>
      <c r="AV206" s="11" t="s">
        <v>79</v>
      </c>
      <c r="AW206" s="11" t="s">
        <v>35</v>
      </c>
      <c r="AX206" s="11" t="s">
        <v>71</v>
      </c>
      <c r="AY206" s="242" t="s">
        <v>130</v>
      </c>
    </row>
    <row r="207" s="12" customFormat="1">
      <c r="B207" s="243"/>
      <c r="C207" s="244"/>
      <c r="D207" s="234" t="s">
        <v>138</v>
      </c>
      <c r="E207" s="245" t="s">
        <v>21</v>
      </c>
      <c r="F207" s="246" t="s">
        <v>303</v>
      </c>
      <c r="G207" s="244"/>
      <c r="H207" s="247">
        <v>11.199999999999999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138</v>
      </c>
      <c r="AU207" s="253" t="s">
        <v>81</v>
      </c>
      <c r="AV207" s="12" t="s">
        <v>81</v>
      </c>
      <c r="AW207" s="12" t="s">
        <v>35</v>
      </c>
      <c r="AX207" s="12" t="s">
        <v>71</v>
      </c>
      <c r="AY207" s="253" t="s">
        <v>130</v>
      </c>
    </row>
    <row r="208" s="12" customFormat="1">
      <c r="B208" s="243"/>
      <c r="C208" s="244"/>
      <c r="D208" s="234" t="s">
        <v>138</v>
      </c>
      <c r="E208" s="245" t="s">
        <v>21</v>
      </c>
      <c r="F208" s="246" t="s">
        <v>304</v>
      </c>
      <c r="G208" s="244"/>
      <c r="H208" s="247">
        <v>5.0999999999999996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138</v>
      </c>
      <c r="AU208" s="253" t="s">
        <v>81</v>
      </c>
      <c r="AV208" s="12" t="s">
        <v>81</v>
      </c>
      <c r="AW208" s="12" t="s">
        <v>35</v>
      </c>
      <c r="AX208" s="12" t="s">
        <v>71</v>
      </c>
      <c r="AY208" s="253" t="s">
        <v>130</v>
      </c>
    </row>
    <row r="209" s="12" customFormat="1">
      <c r="B209" s="243"/>
      <c r="C209" s="244"/>
      <c r="D209" s="234" t="s">
        <v>138</v>
      </c>
      <c r="E209" s="245" t="s">
        <v>21</v>
      </c>
      <c r="F209" s="246" t="s">
        <v>305</v>
      </c>
      <c r="G209" s="244"/>
      <c r="H209" s="247">
        <v>1.7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138</v>
      </c>
      <c r="AU209" s="253" t="s">
        <v>81</v>
      </c>
      <c r="AV209" s="12" t="s">
        <v>81</v>
      </c>
      <c r="AW209" s="12" t="s">
        <v>35</v>
      </c>
      <c r="AX209" s="12" t="s">
        <v>71</v>
      </c>
      <c r="AY209" s="253" t="s">
        <v>130</v>
      </c>
    </row>
    <row r="210" s="11" customFormat="1">
      <c r="B210" s="232"/>
      <c r="C210" s="233"/>
      <c r="D210" s="234" t="s">
        <v>138</v>
      </c>
      <c r="E210" s="235" t="s">
        <v>21</v>
      </c>
      <c r="F210" s="236" t="s">
        <v>306</v>
      </c>
      <c r="G210" s="233"/>
      <c r="H210" s="235" t="s">
        <v>21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138</v>
      </c>
      <c r="AU210" s="242" t="s">
        <v>81</v>
      </c>
      <c r="AV210" s="11" t="s">
        <v>79</v>
      </c>
      <c r="AW210" s="11" t="s">
        <v>35</v>
      </c>
      <c r="AX210" s="11" t="s">
        <v>71</v>
      </c>
      <c r="AY210" s="242" t="s">
        <v>130</v>
      </c>
    </row>
    <row r="211" s="12" customFormat="1">
      <c r="B211" s="243"/>
      <c r="C211" s="244"/>
      <c r="D211" s="234" t="s">
        <v>138</v>
      </c>
      <c r="E211" s="245" t="s">
        <v>21</v>
      </c>
      <c r="F211" s="246" t="s">
        <v>307</v>
      </c>
      <c r="G211" s="244"/>
      <c r="H211" s="247">
        <v>57.700000000000003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138</v>
      </c>
      <c r="AU211" s="253" t="s">
        <v>81</v>
      </c>
      <c r="AV211" s="12" t="s">
        <v>81</v>
      </c>
      <c r="AW211" s="12" t="s">
        <v>35</v>
      </c>
      <c r="AX211" s="12" t="s">
        <v>71</v>
      </c>
      <c r="AY211" s="253" t="s">
        <v>130</v>
      </c>
    </row>
    <row r="212" s="11" customFormat="1">
      <c r="B212" s="232"/>
      <c r="C212" s="233"/>
      <c r="D212" s="234" t="s">
        <v>138</v>
      </c>
      <c r="E212" s="235" t="s">
        <v>21</v>
      </c>
      <c r="F212" s="236" t="s">
        <v>197</v>
      </c>
      <c r="G212" s="233"/>
      <c r="H212" s="235" t="s">
        <v>21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138</v>
      </c>
      <c r="AU212" s="242" t="s">
        <v>81</v>
      </c>
      <c r="AV212" s="11" t="s">
        <v>79</v>
      </c>
      <c r="AW212" s="11" t="s">
        <v>35</v>
      </c>
      <c r="AX212" s="11" t="s">
        <v>71</v>
      </c>
      <c r="AY212" s="242" t="s">
        <v>130</v>
      </c>
    </row>
    <row r="213" s="12" customFormat="1">
      <c r="B213" s="243"/>
      <c r="C213" s="244"/>
      <c r="D213" s="234" t="s">
        <v>138</v>
      </c>
      <c r="E213" s="245" t="s">
        <v>21</v>
      </c>
      <c r="F213" s="246" t="s">
        <v>308</v>
      </c>
      <c r="G213" s="244"/>
      <c r="H213" s="247">
        <v>11.9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138</v>
      </c>
      <c r="AU213" s="253" t="s">
        <v>81</v>
      </c>
      <c r="AV213" s="12" t="s">
        <v>81</v>
      </c>
      <c r="AW213" s="12" t="s">
        <v>35</v>
      </c>
      <c r="AX213" s="12" t="s">
        <v>71</v>
      </c>
      <c r="AY213" s="253" t="s">
        <v>130</v>
      </c>
    </row>
    <row r="214" s="12" customFormat="1">
      <c r="B214" s="243"/>
      <c r="C214" s="244"/>
      <c r="D214" s="234" t="s">
        <v>138</v>
      </c>
      <c r="E214" s="245" t="s">
        <v>21</v>
      </c>
      <c r="F214" s="246" t="s">
        <v>309</v>
      </c>
      <c r="G214" s="244"/>
      <c r="H214" s="247">
        <v>4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138</v>
      </c>
      <c r="AU214" s="253" t="s">
        <v>81</v>
      </c>
      <c r="AV214" s="12" t="s">
        <v>81</v>
      </c>
      <c r="AW214" s="12" t="s">
        <v>35</v>
      </c>
      <c r="AX214" s="12" t="s">
        <v>71</v>
      </c>
      <c r="AY214" s="253" t="s">
        <v>130</v>
      </c>
    </row>
    <row r="215" s="13" customFormat="1">
      <c r="B215" s="254"/>
      <c r="C215" s="255"/>
      <c r="D215" s="234" t="s">
        <v>138</v>
      </c>
      <c r="E215" s="256" t="s">
        <v>21</v>
      </c>
      <c r="F215" s="257" t="s">
        <v>169</v>
      </c>
      <c r="G215" s="255"/>
      <c r="H215" s="258">
        <v>91.599999999999994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138</v>
      </c>
      <c r="AU215" s="264" t="s">
        <v>81</v>
      </c>
      <c r="AV215" s="13" t="s">
        <v>136</v>
      </c>
      <c r="AW215" s="13" t="s">
        <v>35</v>
      </c>
      <c r="AX215" s="13" t="s">
        <v>79</v>
      </c>
      <c r="AY215" s="264" t="s">
        <v>130</v>
      </c>
    </row>
    <row r="216" s="1" customFormat="1" ht="16.5" customHeight="1">
      <c r="B216" s="46"/>
      <c r="C216" s="221" t="s">
        <v>310</v>
      </c>
      <c r="D216" s="221" t="s">
        <v>132</v>
      </c>
      <c r="E216" s="222" t="s">
        <v>311</v>
      </c>
      <c r="F216" s="223" t="s">
        <v>312</v>
      </c>
      <c r="G216" s="224" t="s">
        <v>238</v>
      </c>
      <c r="H216" s="225">
        <v>91.599999999999994</v>
      </c>
      <c r="I216" s="226"/>
      <c r="J216" s="225">
        <f>ROUND(I216*H216,2)</f>
        <v>0</v>
      </c>
      <c r="K216" s="223" t="s">
        <v>173</v>
      </c>
      <c r="L216" s="72"/>
      <c r="M216" s="227" t="s">
        <v>21</v>
      </c>
      <c r="N216" s="228" t="s">
        <v>42</v>
      </c>
      <c r="O216" s="47"/>
      <c r="P216" s="229">
        <f>O216*H216</f>
        <v>0</v>
      </c>
      <c r="Q216" s="229">
        <v>0.00085999999999999998</v>
      </c>
      <c r="R216" s="229">
        <f>Q216*H216</f>
        <v>0.078775999999999999</v>
      </c>
      <c r="S216" s="229">
        <v>0</v>
      </c>
      <c r="T216" s="230">
        <f>S216*H216</f>
        <v>0</v>
      </c>
      <c r="AR216" s="24" t="s">
        <v>136</v>
      </c>
      <c r="AT216" s="24" t="s">
        <v>132</v>
      </c>
      <c r="AU216" s="24" t="s">
        <v>81</v>
      </c>
      <c r="AY216" s="24" t="s">
        <v>130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4" t="s">
        <v>79</v>
      </c>
      <c r="BK216" s="231">
        <f>ROUND(I216*H216,2)</f>
        <v>0</v>
      </c>
      <c r="BL216" s="24" t="s">
        <v>136</v>
      </c>
      <c r="BM216" s="24" t="s">
        <v>313</v>
      </c>
    </row>
    <row r="217" s="12" customFormat="1">
      <c r="B217" s="243"/>
      <c r="C217" s="244"/>
      <c r="D217" s="234" t="s">
        <v>138</v>
      </c>
      <c r="E217" s="245" t="s">
        <v>21</v>
      </c>
      <c r="F217" s="246" t="s">
        <v>314</v>
      </c>
      <c r="G217" s="244"/>
      <c r="H217" s="247">
        <v>91.599999999999994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138</v>
      </c>
      <c r="AU217" s="253" t="s">
        <v>81</v>
      </c>
      <c r="AV217" s="12" t="s">
        <v>81</v>
      </c>
      <c r="AW217" s="12" t="s">
        <v>35</v>
      </c>
      <c r="AX217" s="12" t="s">
        <v>79</v>
      </c>
      <c r="AY217" s="253" t="s">
        <v>130</v>
      </c>
    </row>
    <row r="218" s="1" customFormat="1" ht="16.5" customHeight="1">
      <c r="B218" s="46"/>
      <c r="C218" s="221" t="s">
        <v>315</v>
      </c>
      <c r="D218" s="221" t="s">
        <v>132</v>
      </c>
      <c r="E218" s="222" t="s">
        <v>316</v>
      </c>
      <c r="F218" s="223" t="s">
        <v>317</v>
      </c>
      <c r="G218" s="224" t="s">
        <v>318</v>
      </c>
      <c r="H218" s="225">
        <v>4.2999999999999998</v>
      </c>
      <c r="I218" s="226"/>
      <c r="J218" s="225">
        <f>ROUND(I218*H218,2)</f>
        <v>0</v>
      </c>
      <c r="K218" s="223" t="s">
        <v>173</v>
      </c>
      <c r="L218" s="72"/>
      <c r="M218" s="227" t="s">
        <v>21</v>
      </c>
      <c r="N218" s="228" t="s">
        <v>42</v>
      </c>
      <c r="O218" s="47"/>
      <c r="P218" s="229">
        <f>O218*H218</f>
        <v>0</v>
      </c>
      <c r="Q218" s="229">
        <v>1.0563100000000001</v>
      </c>
      <c r="R218" s="229">
        <f>Q218*H218</f>
        <v>4.5421329999999998</v>
      </c>
      <c r="S218" s="229">
        <v>0</v>
      </c>
      <c r="T218" s="230">
        <f>S218*H218</f>
        <v>0</v>
      </c>
      <c r="AR218" s="24" t="s">
        <v>136</v>
      </c>
      <c r="AT218" s="24" t="s">
        <v>132</v>
      </c>
      <c r="AU218" s="24" t="s">
        <v>81</v>
      </c>
      <c r="AY218" s="24" t="s">
        <v>130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4" t="s">
        <v>79</v>
      </c>
      <c r="BK218" s="231">
        <f>ROUND(I218*H218,2)</f>
        <v>0</v>
      </c>
      <c r="BL218" s="24" t="s">
        <v>136</v>
      </c>
      <c r="BM218" s="24" t="s">
        <v>319</v>
      </c>
    </row>
    <row r="219" s="11" customFormat="1">
      <c r="B219" s="232"/>
      <c r="C219" s="233"/>
      <c r="D219" s="234" t="s">
        <v>138</v>
      </c>
      <c r="E219" s="235" t="s">
        <v>21</v>
      </c>
      <c r="F219" s="236" t="s">
        <v>320</v>
      </c>
      <c r="G219" s="233"/>
      <c r="H219" s="235" t="s">
        <v>21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138</v>
      </c>
      <c r="AU219" s="242" t="s">
        <v>81</v>
      </c>
      <c r="AV219" s="11" t="s">
        <v>79</v>
      </c>
      <c r="AW219" s="11" t="s">
        <v>35</v>
      </c>
      <c r="AX219" s="11" t="s">
        <v>71</v>
      </c>
      <c r="AY219" s="242" t="s">
        <v>130</v>
      </c>
    </row>
    <row r="220" s="11" customFormat="1">
      <c r="B220" s="232"/>
      <c r="C220" s="233"/>
      <c r="D220" s="234" t="s">
        <v>138</v>
      </c>
      <c r="E220" s="235" t="s">
        <v>21</v>
      </c>
      <c r="F220" s="236" t="s">
        <v>321</v>
      </c>
      <c r="G220" s="233"/>
      <c r="H220" s="235" t="s">
        <v>21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138</v>
      </c>
      <c r="AU220" s="242" t="s">
        <v>81</v>
      </c>
      <c r="AV220" s="11" t="s">
        <v>79</v>
      </c>
      <c r="AW220" s="11" t="s">
        <v>35</v>
      </c>
      <c r="AX220" s="11" t="s">
        <v>71</v>
      </c>
      <c r="AY220" s="242" t="s">
        <v>130</v>
      </c>
    </row>
    <row r="221" s="11" customFormat="1">
      <c r="B221" s="232"/>
      <c r="C221" s="233"/>
      <c r="D221" s="234" t="s">
        <v>138</v>
      </c>
      <c r="E221" s="235" t="s">
        <v>21</v>
      </c>
      <c r="F221" s="236" t="s">
        <v>322</v>
      </c>
      <c r="G221" s="233"/>
      <c r="H221" s="235" t="s">
        <v>21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138</v>
      </c>
      <c r="AU221" s="242" t="s">
        <v>81</v>
      </c>
      <c r="AV221" s="11" t="s">
        <v>79</v>
      </c>
      <c r="AW221" s="11" t="s">
        <v>35</v>
      </c>
      <c r="AX221" s="11" t="s">
        <v>71</v>
      </c>
      <c r="AY221" s="242" t="s">
        <v>130</v>
      </c>
    </row>
    <row r="222" s="11" customFormat="1">
      <c r="B222" s="232"/>
      <c r="C222" s="233"/>
      <c r="D222" s="234" t="s">
        <v>138</v>
      </c>
      <c r="E222" s="235" t="s">
        <v>21</v>
      </c>
      <c r="F222" s="236" t="s">
        <v>323</v>
      </c>
      <c r="G222" s="233"/>
      <c r="H222" s="235" t="s">
        <v>21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138</v>
      </c>
      <c r="AU222" s="242" t="s">
        <v>81</v>
      </c>
      <c r="AV222" s="11" t="s">
        <v>79</v>
      </c>
      <c r="AW222" s="11" t="s">
        <v>35</v>
      </c>
      <c r="AX222" s="11" t="s">
        <v>71</v>
      </c>
      <c r="AY222" s="242" t="s">
        <v>130</v>
      </c>
    </row>
    <row r="223" s="11" customFormat="1">
      <c r="B223" s="232"/>
      <c r="C223" s="233"/>
      <c r="D223" s="234" t="s">
        <v>138</v>
      </c>
      <c r="E223" s="235" t="s">
        <v>21</v>
      </c>
      <c r="F223" s="236" t="s">
        <v>324</v>
      </c>
      <c r="G223" s="233"/>
      <c r="H223" s="235" t="s">
        <v>21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138</v>
      </c>
      <c r="AU223" s="242" t="s">
        <v>81</v>
      </c>
      <c r="AV223" s="11" t="s">
        <v>79</v>
      </c>
      <c r="AW223" s="11" t="s">
        <v>35</v>
      </c>
      <c r="AX223" s="11" t="s">
        <v>71</v>
      </c>
      <c r="AY223" s="242" t="s">
        <v>130</v>
      </c>
    </row>
    <row r="224" s="11" customFormat="1">
      <c r="B224" s="232"/>
      <c r="C224" s="233"/>
      <c r="D224" s="234" t="s">
        <v>138</v>
      </c>
      <c r="E224" s="235" t="s">
        <v>21</v>
      </c>
      <c r="F224" s="236" t="s">
        <v>325</v>
      </c>
      <c r="G224" s="233"/>
      <c r="H224" s="235" t="s">
        <v>21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138</v>
      </c>
      <c r="AU224" s="242" t="s">
        <v>81</v>
      </c>
      <c r="AV224" s="11" t="s">
        <v>79</v>
      </c>
      <c r="AW224" s="11" t="s">
        <v>35</v>
      </c>
      <c r="AX224" s="11" t="s">
        <v>71</v>
      </c>
      <c r="AY224" s="242" t="s">
        <v>130</v>
      </c>
    </row>
    <row r="225" s="12" customFormat="1">
      <c r="B225" s="243"/>
      <c r="C225" s="244"/>
      <c r="D225" s="234" t="s">
        <v>138</v>
      </c>
      <c r="E225" s="245" t="s">
        <v>21</v>
      </c>
      <c r="F225" s="246" t="s">
        <v>326</v>
      </c>
      <c r="G225" s="244"/>
      <c r="H225" s="247">
        <v>1.3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138</v>
      </c>
      <c r="AU225" s="253" t="s">
        <v>81</v>
      </c>
      <c r="AV225" s="12" t="s">
        <v>81</v>
      </c>
      <c r="AW225" s="12" t="s">
        <v>35</v>
      </c>
      <c r="AX225" s="12" t="s">
        <v>71</v>
      </c>
      <c r="AY225" s="253" t="s">
        <v>130</v>
      </c>
    </row>
    <row r="226" s="11" customFormat="1">
      <c r="B226" s="232"/>
      <c r="C226" s="233"/>
      <c r="D226" s="234" t="s">
        <v>138</v>
      </c>
      <c r="E226" s="235" t="s">
        <v>21</v>
      </c>
      <c r="F226" s="236" t="s">
        <v>327</v>
      </c>
      <c r="G226" s="233"/>
      <c r="H226" s="235" t="s">
        <v>21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138</v>
      </c>
      <c r="AU226" s="242" t="s">
        <v>81</v>
      </c>
      <c r="AV226" s="11" t="s">
        <v>79</v>
      </c>
      <c r="AW226" s="11" t="s">
        <v>35</v>
      </c>
      <c r="AX226" s="11" t="s">
        <v>71</v>
      </c>
      <c r="AY226" s="242" t="s">
        <v>130</v>
      </c>
    </row>
    <row r="227" s="11" customFormat="1">
      <c r="B227" s="232"/>
      <c r="C227" s="233"/>
      <c r="D227" s="234" t="s">
        <v>138</v>
      </c>
      <c r="E227" s="235" t="s">
        <v>21</v>
      </c>
      <c r="F227" s="236" t="s">
        <v>328</v>
      </c>
      <c r="G227" s="233"/>
      <c r="H227" s="235" t="s">
        <v>21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138</v>
      </c>
      <c r="AU227" s="242" t="s">
        <v>81</v>
      </c>
      <c r="AV227" s="11" t="s">
        <v>79</v>
      </c>
      <c r="AW227" s="11" t="s">
        <v>35</v>
      </c>
      <c r="AX227" s="11" t="s">
        <v>71</v>
      </c>
      <c r="AY227" s="242" t="s">
        <v>130</v>
      </c>
    </row>
    <row r="228" s="11" customFormat="1">
      <c r="B228" s="232"/>
      <c r="C228" s="233"/>
      <c r="D228" s="234" t="s">
        <v>138</v>
      </c>
      <c r="E228" s="235" t="s">
        <v>21</v>
      </c>
      <c r="F228" s="236" t="s">
        <v>329</v>
      </c>
      <c r="G228" s="233"/>
      <c r="H228" s="235" t="s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138</v>
      </c>
      <c r="AU228" s="242" t="s">
        <v>81</v>
      </c>
      <c r="AV228" s="11" t="s">
        <v>79</v>
      </c>
      <c r="AW228" s="11" t="s">
        <v>35</v>
      </c>
      <c r="AX228" s="11" t="s">
        <v>71</v>
      </c>
      <c r="AY228" s="242" t="s">
        <v>130</v>
      </c>
    </row>
    <row r="229" s="11" customFormat="1">
      <c r="B229" s="232"/>
      <c r="C229" s="233"/>
      <c r="D229" s="234" t="s">
        <v>138</v>
      </c>
      <c r="E229" s="235" t="s">
        <v>21</v>
      </c>
      <c r="F229" s="236" t="s">
        <v>330</v>
      </c>
      <c r="G229" s="233"/>
      <c r="H229" s="235" t="s">
        <v>21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138</v>
      </c>
      <c r="AU229" s="242" t="s">
        <v>81</v>
      </c>
      <c r="AV229" s="11" t="s">
        <v>79</v>
      </c>
      <c r="AW229" s="11" t="s">
        <v>35</v>
      </c>
      <c r="AX229" s="11" t="s">
        <v>71</v>
      </c>
      <c r="AY229" s="242" t="s">
        <v>130</v>
      </c>
    </row>
    <row r="230" s="11" customFormat="1">
      <c r="B230" s="232"/>
      <c r="C230" s="233"/>
      <c r="D230" s="234" t="s">
        <v>138</v>
      </c>
      <c r="E230" s="235" t="s">
        <v>21</v>
      </c>
      <c r="F230" s="236" t="s">
        <v>331</v>
      </c>
      <c r="G230" s="233"/>
      <c r="H230" s="235" t="s">
        <v>21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138</v>
      </c>
      <c r="AU230" s="242" t="s">
        <v>81</v>
      </c>
      <c r="AV230" s="11" t="s">
        <v>79</v>
      </c>
      <c r="AW230" s="11" t="s">
        <v>35</v>
      </c>
      <c r="AX230" s="11" t="s">
        <v>71</v>
      </c>
      <c r="AY230" s="242" t="s">
        <v>130</v>
      </c>
    </row>
    <row r="231" s="11" customFormat="1">
      <c r="B231" s="232"/>
      <c r="C231" s="233"/>
      <c r="D231" s="234" t="s">
        <v>138</v>
      </c>
      <c r="E231" s="235" t="s">
        <v>21</v>
      </c>
      <c r="F231" s="236" t="s">
        <v>332</v>
      </c>
      <c r="G231" s="233"/>
      <c r="H231" s="235" t="s">
        <v>21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138</v>
      </c>
      <c r="AU231" s="242" t="s">
        <v>81</v>
      </c>
      <c r="AV231" s="11" t="s">
        <v>79</v>
      </c>
      <c r="AW231" s="11" t="s">
        <v>35</v>
      </c>
      <c r="AX231" s="11" t="s">
        <v>71</v>
      </c>
      <c r="AY231" s="242" t="s">
        <v>130</v>
      </c>
    </row>
    <row r="232" s="12" customFormat="1">
      <c r="B232" s="243"/>
      <c r="C232" s="244"/>
      <c r="D232" s="234" t="s">
        <v>138</v>
      </c>
      <c r="E232" s="245" t="s">
        <v>21</v>
      </c>
      <c r="F232" s="246" t="s">
        <v>333</v>
      </c>
      <c r="G232" s="244"/>
      <c r="H232" s="247">
        <v>2.2000000000000002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138</v>
      </c>
      <c r="AU232" s="253" t="s">
        <v>81</v>
      </c>
      <c r="AV232" s="12" t="s">
        <v>81</v>
      </c>
      <c r="AW232" s="12" t="s">
        <v>35</v>
      </c>
      <c r="AX232" s="12" t="s">
        <v>71</v>
      </c>
      <c r="AY232" s="253" t="s">
        <v>130</v>
      </c>
    </row>
    <row r="233" s="11" customFormat="1">
      <c r="B233" s="232"/>
      <c r="C233" s="233"/>
      <c r="D233" s="234" t="s">
        <v>138</v>
      </c>
      <c r="E233" s="235" t="s">
        <v>21</v>
      </c>
      <c r="F233" s="236" t="s">
        <v>334</v>
      </c>
      <c r="G233" s="233"/>
      <c r="H233" s="235" t="s">
        <v>21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138</v>
      </c>
      <c r="AU233" s="242" t="s">
        <v>81</v>
      </c>
      <c r="AV233" s="11" t="s">
        <v>79</v>
      </c>
      <c r="AW233" s="11" t="s">
        <v>35</v>
      </c>
      <c r="AX233" s="11" t="s">
        <v>71</v>
      </c>
      <c r="AY233" s="242" t="s">
        <v>130</v>
      </c>
    </row>
    <row r="234" s="11" customFormat="1">
      <c r="B234" s="232"/>
      <c r="C234" s="233"/>
      <c r="D234" s="234" t="s">
        <v>138</v>
      </c>
      <c r="E234" s="235" t="s">
        <v>21</v>
      </c>
      <c r="F234" s="236" t="s">
        <v>335</v>
      </c>
      <c r="G234" s="233"/>
      <c r="H234" s="235" t="s">
        <v>21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138</v>
      </c>
      <c r="AU234" s="242" t="s">
        <v>81</v>
      </c>
      <c r="AV234" s="11" t="s">
        <v>79</v>
      </c>
      <c r="AW234" s="11" t="s">
        <v>35</v>
      </c>
      <c r="AX234" s="11" t="s">
        <v>71</v>
      </c>
      <c r="AY234" s="242" t="s">
        <v>130</v>
      </c>
    </row>
    <row r="235" s="11" customFormat="1">
      <c r="B235" s="232"/>
      <c r="C235" s="233"/>
      <c r="D235" s="234" t="s">
        <v>138</v>
      </c>
      <c r="E235" s="235" t="s">
        <v>21</v>
      </c>
      <c r="F235" s="236" t="s">
        <v>336</v>
      </c>
      <c r="G235" s="233"/>
      <c r="H235" s="235" t="s">
        <v>21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138</v>
      </c>
      <c r="AU235" s="242" t="s">
        <v>81</v>
      </c>
      <c r="AV235" s="11" t="s">
        <v>79</v>
      </c>
      <c r="AW235" s="11" t="s">
        <v>35</v>
      </c>
      <c r="AX235" s="11" t="s">
        <v>71</v>
      </c>
      <c r="AY235" s="242" t="s">
        <v>130</v>
      </c>
    </row>
    <row r="236" s="11" customFormat="1">
      <c r="B236" s="232"/>
      <c r="C236" s="233"/>
      <c r="D236" s="234" t="s">
        <v>138</v>
      </c>
      <c r="E236" s="235" t="s">
        <v>21</v>
      </c>
      <c r="F236" s="236" t="s">
        <v>337</v>
      </c>
      <c r="G236" s="233"/>
      <c r="H236" s="235" t="s">
        <v>21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138</v>
      </c>
      <c r="AU236" s="242" t="s">
        <v>81</v>
      </c>
      <c r="AV236" s="11" t="s">
        <v>79</v>
      </c>
      <c r="AW236" s="11" t="s">
        <v>35</v>
      </c>
      <c r="AX236" s="11" t="s">
        <v>71</v>
      </c>
      <c r="AY236" s="242" t="s">
        <v>130</v>
      </c>
    </row>
    <row r="237" s="11" customFormat="1">
      <c r="B237" s="232"/>
      <c r="C237" s="233"/>
      <c r="D237" s="234" t="s">
        <v>138</v>
      </c>
      <c r="E237" s="235" t="s">
        <v>21</v>
      </c>
      <c r="F237" s="236" t="s">
        <v>338</v>
      </c>
      <c r="G237" s="233"/>
      <c r="H237" s="235" t="s">
        <v>21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138</v>
      </c>
      <c r="AU237" s="242" t="s">
        <v>81</v>
      </c>
      <c r="AV237" s="11" t="s">
        <v>79</v>
      </c>
      <c r="AW237" s="11" t="s">
        <v>35</v>
      </c>
      <c r="AX237" s="11" t="s">
        <v>71</v>
      </c>
      <c r="AY237" s="242" t="s">
        <v>130</v>
      </c>
    </row>
    <row r="238" s="11" customFormat="1">
      <c r="B238" s="232"/>
      <c r="C238" s="233"/>
      <c r="D238" s="234" t="s">
        <v>138</v>
      </c>
      <c r="E238" s="235" t="s">
        <v>21</v>
      </c>
      <c r="F238" s="236" t="s">
        <v>339</v>
      </c>
      <c r="G238" s="233"/>
      <c r="H238" s="235" t="s">
        <v>21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138</v>
      </c>
      <c r="AU238" s="242" t="s">
        <v>81</v>
      </c>
      <c r="AV238" s="11" t="s">
        <v>79</v>
      </c>
      <c r="AW238" s="11" t="s">
        <v>35</v>
      </c>
      <c r="AX238" s="11" t="s">
        <v>71</v>
      </c>
      <c r="AY238" s="242" t="s">
        <v>130</v>
      </c>
    </row>
    <row r="239" s="12" customFormat="1">
      <c r="B239" s="243"/>
      <c r="C239" s="244"/>
      <c r="D239" s="234" t="s">
        <v>138</v>
      </c>
      <c r="E239" s="245" t="s">
        <v>21</v>
      </c>
      <c r="F239" s="246" t="s">
        <v>340</v>
      </c>
      <c r="G239" s="244"/>
      <c r="H239" s="247">
        <v>0.80000000000000004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138</v>
      </c>
      <c r="AU239" s="253" t="s">
        <v>81</v>
      </c>
      <c r="AV239" s="12" t="s">
        <v>81</v>
      </c>
      <c r="AW239" s="12" t="s">
        <v>35</v>
      </c>
      <c r="AX239" s="12" t="s">
        <v>71</v>
      </c>
      <c r="AY239" s="253" t="s">
        <v>130</v>
      </c>
    </row>
    <row r="240" s="13" customFormat="1">
      <c r="B240" s="254"/>
      <c r="C240" s="255"/>
      <c r="D240" s="234" t="s">
        <v>138</v>
      </c>
      <c r="E240" s="256" t="s">
        <v>21</v>
      </c>
      <c r="F240" s="257" t="s">
        <v>169</v>
      </c>
      <c r="G240" s="255"/>
      <c r="H240" s="258">
        <v>4.2999999999999998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138</v>
      </c>
      <c r="AU240" s="264" t="s">
        <v>81</v>
      </c>
      <c r="AV240" s="13" t="s">
        <v>136</v>
      </c>
      <c r="AW240" s="13" t="s">
        <v>35</v>
      </c>
      <c r="AX240" s="13" t="s">
        <v>79</v>
      </c>
      <c r="AY240" s="264" t="s">
        <v>130</v>
      </c>
    </row>
    <row r="241" s="10" customFormat="1" ht="29.88" customHeight="1">
      <c r="B241" s="205"/>
      <c r="C241" s="206"/>
      <c r="D241" s="207" t="s">
        <v>70</v>
      </c>
      <c r="E241" s="219" t="s">
        <v>136</v>
      </c>
      <c r="F241" s="219" t="s">
        <v>341</v>
      </c>
      <c r="G241" s="206"/>
      <c r="H241" s="206"/>
      <c r="I241" s="209"/>
      <c r="J241" s="220">
        <f>BK241</f>
        <v>0</v>
      </c>
      <c r="K241" s="206"/>
      <c r="L241" s="211"/>
      <c r="M241" s="212"/>
      <c r="N241" s="213"/>
      <c r="O241" s="213"/>
      <c r="P241" s="214">
        <f>SUM(P242:P251)</f>
        <v>0</v>
      </c>
      <c r="Q241" s="213"/>
      <c r="R241" s="214">
        <f>SUM(R242:R251)</f>
        <v>205.64189200000001</v>
      </c>
      <c r="S241" s="213"/>
      <c r="T241" s="215">
        <f>SUM(T242:T251)</f>
        <v>0</v>
      </c>
      <c r="AR241" s="216" t="s">
        <v>79</v>
      </c>
      <c r="AT241" s="217" t="s">
        <v>70</v>
      </c>
      <c r="AU241" s="217" t="s">
        <v>79</v>
      </c>
      <c r="AY241" s="216" t="s">
        <v>130</v>
      </c>
      <c r="BK241" s="218">
        <f>SUM(BK242:BK251)</f>
        <v>0</v>
      </c>
    </row>
    <row r="242" s="1" customFormat="1" ht="16.5" customHeight="1">
      <c r="B242" s="46"/>
      <c r="C242" s="221" t="s">
        <v>342</v>
      </c>
      <c r="D242" s="221" t="s">
        <v>132</v>
      </c>
      <c r="E242" s="222" t="s">
        <v>343</v>
      </c>
      <c r="F242" s="223" t="s">
        <v>344</v>
      </c>
      <c r="G242" s="224" t="s">
        <v>238</v>
      </c>
      <c r="H242" s="225">
        <v>153.19999999999999</v>
      </c>
      <c r="I242" s="226"/>
      <c r="J242" s="225">
        <f>ROUND(I242*H242,2)</f>
        <v>0</v>
      </c>
      <c r="K242" s="223" t="s">
        <v>173</v>
      </c>
      <c r="L242" s="72"/>
      <c r="M242" s="227" t="s">
        <v>21</v>
      </c>
      <c r="N242" s="228" t="s">
        <v>42</v>
      </c>
      <c r="O242" s="47"/>
      <c r="P242" s="229">
        <f>O242*H242</f>
        <v>0</v>
      </c>
      <c r="Q242" s="229">
        <v>0.21251999999999999</v>
      </c>
      <c r="R242" s="229">
        <f>Q242*H242</f>
        <v>32.558063999999995</v>
      </c>
      <c r="S242" s="229">
        <v>0</v>
      </c>
      <c r="T242" s="230">
        <f>S242*H242</f>
        <v>0</v>
      </c>
      <c r="AR242" s="24" t="s">
        <v>136</v>
      </c>
      <c r="AT242" s="24" t="s">
        <v>132</v>
      </c>
      <c r="AU242" s="24" t="s">
        <v>81</v>
      </c>
      <c r="AY242" s="24" t="s">
        <v>130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4" t="s">
        <v>79</v>
      </c>
      <c r="BK242" s="231">
        <f>ROUND(I242*H242,2)</f>
        <v>0</v>
      </c>
      <c r="BL242" s="24" t="s">
        <v>136</v>
      </c>
      <c r="BM242" s="24" t="s">
        <v>345</v>
      </c>
    </row>
    <row r="243" s="11" customFormat="1">
      <c r="B243" s="232"/>
      <c r="C243" s="233"/>
      <c r="D243" s="234" t="s">
        <v>138</v>
      </c>
      <c r="E243" s="235" t="s">
        <v>21</v>
      </c>
      <c r="F243" s="236" t="s">
        <v>346</v>
      </c>
      <c r="G243" s="233"/>
      <c r="H243" s="235" t="s">
        <v>21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138</v>
      </c>
      <c r="AU243" s="242" t="s">
        <v>81</v>
      </c>
      <c r="AV243" s="11" t="s">
        <v>79</v>
      </c>
      <c r="AW243" s="11" t="s">
        <v>35</v>
      </c>
      <c r="AX243" s="11" t="s">
        <v>71</v>
      </c>
      <c r="AY243" s="242" t="s">
        <v>130</v>
      </c>
    </row>
    <row r="244" s="12" customFormat="1">
      <c r="B244" s="243"/>
      <c r="C244" s="244"/>
      <c r="D244" s="234" t="s">
        <v>138</v>
      </c>
      <c r="E244" s="245" t="s">
        <v>21</v>
      </c>
      <c r="F244" s="246" t="s">
        <v>347</v>
      </c>
      <c r="G244" s="244"/>
      <c r="H244" s="247">
        <v>136.80000000000001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138</v>
      </c>
      <c r="AU244" s="253" t="s">
        <v>81</v>
      </c>
      <c r="AV244" s="12" t="s">
        <v>81</v>
      </c>
      <c r="AW244" s="12" t="s">
        <v>35</v>
      </c>
      <c r="AX244" s="12" t="s">
        <v>71</v>
      </c>
      <c r="AY244" s="253" t="s">
        <v>130</v>
      </c>
    </row>
    <row r="245" s="11" customFormat="1">
      <c r="B245" s="232"/>
      <c r="C245" s="233"/>
      <c r="D245" s="234" t="s">
        <v>138</v>
      </c>
      <c r="E245" s="235" t="s">
        <v>21</v>
      </c>
      <c r="F245" s="236" t="s">
        <v>348</v>
      </c>
      <c r="G245" s="233"/>
      <c r="H245" s="235" t="s">
        <v>21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138</v>
      </c>
      <c r="AU245" s="242" t="s">
        <v>81</v>
      </c>
      <c r="AV245" s="11" t="s">
        <v>79</v>
      </c>
      <c r="AW245" s="11" t="s">
        <v>35</v>
      </c>
      <c r="AX245" s="11" t="s">
        <v>71</v>
      </c>
      <c r="AY245" s="242" t="s">
        <v>130</v>
      </c>
    </row>
    <row r="246" s="12" customFormat="1">
      <c r="B246" s="243"/>
      <c r="C246" s="244"/>
      <c r="D246" s="234" t="s">
        <v>138</v>
      </c>
      <c r="E246" s="245" t="s">
        <v>21</v>
      </c>
      <c r="F246" s="246" t="s">
        <v>349</v>
      </c>
      <c r="G246" s="244"/>
      <c r="H246" s="247">
        <v>16.399999999999999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138</v>
      </c>
      <c r="AU246" s="253" t="s">
        <v>81</v>
      </c>
      <c r="AV246" s="12" t="s">
        <v>81</v>
      </c>
      <c r="AW246" s="12" t="s">
        <v>35</v>
      </c>
      <c r="AX246" s="12" t="s">
        <v>71</v>
      </c>
      <c r="AY246" s="253" t="s">
        <v>130</v>
      </c>
    </row>
    <row r="247" s="13" customFormat="1">
      <c r="B247" s="254"/>
      <c r="C247" s="255"/>
      <c r="D247" s="234" t="s">
        <v>138</v>
      </c>
      <c r="E247" s="256" t="s">
        <v>21</v>
      </c>
      <c r="F247" s="257" t="s">
        <v>169</v>
      </c>
      <c r="G247" s="255"/>
      <c r="H247" s="258">
        <v>153.19999999999999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AT247" s="264" t="s">
        <v>138</v>
      </c>
      <c r="AU247" s="264" t="s">
        <v>81</v>
      </c>
      <c r="AV247" s="13" t="s">
        <v>136</v>
      </c>
      <c r="AW247" s="13" t="s">
        <v>35</v>
      </c>
      <c r="AX247" s="13" t="s">
        <v>79</v>
      </c>
      <c r="AY247" s="264" t="s">
        <v>130</v>
      </c>
    </row>
    <row r="248" s="1" customFormat="1" ht="25.5" customHeight="1">
      <c r="B248" s="46"/>
      <c r="C248" s="221" t="s">
        <v>350</v>
      </c>
      <c r="D248" s="221" t="s">
        <v>132</v>
      </c>
      <c r="E248" s="222" t="s">
        <v>351</v>
      </c>
      <c r="F248" s="223" t="s">
        <v>352</v>
      </c>
      <c r="G248" s="224" t="s">
        <v>238</v>
      </c>
      <c r="H248" s="225">
        <v>153.19999999999999</v>
      </c>
      <c r="I248" s="226"/>
      <c r="J248" s="225">
        <f>ROUND(I248*H248,2)</f>
        <v>0</v>
      </c>
      <c r="K248" s="223" t="s">
        <v>173</v>
      </c>
      <c r="L248" s="72"/>
      <c r="M248" s="227" t="s">
        <v>21</v>
      </c>
      <c r="N248" s="228" t="s">
        <v>42</v>
      </c>
      <c r="O248" s="47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4" t="s">
        <v>136</v>
      </c>
      <c r="AT248" s="24" t="s">
        <v>132</v>
      </c>
      <c r="AU248" s="24" t="s">
        <v>81</v>
      </c>
      <c r="AY248" s="24" t="s">
        <v>130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4" t="s">
        <v>79</v>
      </c>
      <c r="BK248" s="231">
        <f>ROUND(I248*H248,2)</f>
        <v>0</v>
      </c>
      <c r="BL248" s="24" t="s">
        <v>136</v>
      </c>
      <c r="BM248" s="24" t="s">
        <v>353</v>
      </c>
    </row>
    <row r="249" s="12" customFormat="1">
      <c r="B249" s="243"/>
      <c r="C249" s="244"/>
      <c r="D249" s="234" t="s">
        <v>138</v>
      </c>
      <c r="E249" s="245" t="s">
        <v>21</v>
      </c>
      <c r="F249" s="246" t="s">
        <v>354</v>
      </c>
      <c r="G249" s="244"/>
      <c r="H249" s="247">
        <v>153.19999999999999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138</v>
      </c>
      <c r="AU249" s="253" t="s">
        <v>81</v>
      </c>
      <c r="AV249" s="12" t="s">
        <v>81</v>
      </c>
      <c r="AW249" s="12" t="s">
        <v>35</v>
      </c>
      <c r="AX249" s="12" t="s">
        <v>79</v>
      </c>
      <c r="AY249" s="253" t="s">
        <v>130</v>
      </c>
    </row>
    <row r="250" s="1" customFormat="1" ht="16.5" customHeight="1">
      <c r="B250" s="46"/>
      <c r="C250" s="221" t="s">
        <v>355</v>
      </c>
      <c r="D250" s="221" t="s">
        <v>132</v>
      </c>
      <c r="E250" s="222" t="s">
        <v>356</v>
      </c>
      <c r="F250" s="223" t="s">
        <v>357</v>
      </c>
      <c r="G250" s="224" t="s">
        <v>238</v>
      </c>
      <c r="H250" s="225">
        <v>153.19999999999999</v>
      </c>
      <c r="I250" s="226"/>
      <c r="J250" s="225">
        <f>ROUND(I250*H250,2)</f>
        <v>0</v>
      </c>
      <c r="K250" s="223" t="s">
        <v>173</v>
      </c>
      <c r="L250" s="72"/>
      <c r="M250" s="227" t="s">
        <v>21</v>
      </c>
      <c r="N250" s="228" t="s">
        <v>42</v>
      </c>
      <c r="O250" s="47"/>
      <c r="P250" s="229">
        <f>O250*H250</f>
        <v>0</v>
      </c>
      <c r="Q250" s="229">
        <v>1.1297900000000001</v>
      </c>
      <c r="R250" s="229">
        <f>Q250*H250</f>
        <v>173.08382800000001</v>
      </c>
      <c r="S250" s="229">
        <v>0</v>
      </c>
      <c r="T250" s="230">
        <f>S250*H250</f>
        <v>0</v>
      </c>
      <c r="AR250" s="24" t="s">
        <v>136</v>
      </c>
      <c r="AT250" s="24" t="s">
        <v>132</v>
      </c>
      <c r="AU250" s="24" t="s">
        <v>81</v>
      </c>
      <c r="AY250" s="24" t="s">
        <v>130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4" t="s">
        <v>79</v>
      </c>
      <c r="BK250" s="231">
        <f>ROUND(I250*H250,2)</f>
        <v>0</v>
      </c>
      <c r="BL250" s="24" t="s">
        <v>136</v>
      </c>
      <c r="BM250" s="24" t="s">
        <v>358</v>
      </c>
    </row>
    <row r="251" s="12" customFormat="1">
      <c r="B251" s="243"/>
      <c r="C251" s="244"/>
      <c r="D251" s="234" t="s">
        <v>138</v>
      </c>
      <c r="E251" s="245" t="s">
        <v>21</v>
      </c>
      <c r="F251" s="246" t="s">
        <v>354</v>
      </c>
      <c r="G251" s="244"/>
      <c r="H251" s="247">
        <v>153.19999999999999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138</v>
      </c>
      <c r="AU251" s="253" t="s">
        <v>81</v>
      </c>
      <c r="AV251" s="12" t="s">
        <v>81</v>
      </c>
      <c r="AW251" s="12" t="s">
        <v>35</v>
      </c>
      <c r="AX251" s="12" t="s">
        <v>79</v>
      </c>
      <c r="AY251" s="253" t="s">
        <v>130</v>
      </c>
    </row>
    <row r="252" s="10" customFormat="1" ht="29.88" customHeight="1">
      <c r="B252" s="205"/>
      <c r="C252" s="206"/>
      <c r="D252" s="207" t="s">
        <v>70</v>
      </c>
      <c r="E252" s="219" t="s">
        <v>159</v>
      </c>
      <c r="F252" s="219" t="s">
        <v>359</v>
      </c>
      <c r="G252" s="206"/>
      <c r="H252" s="206"/>
      <c r="I252" s="209"/>
      <c r="J252" s="220">
        <f>BK252</f>
        <v>0</v>
      </c>
      <c r="K252" s="206"/>
      <c r="L252" s="211"/>
      <c r="M252" s="212"/>
      <c r="N252" s="213"/>
      <c r="O252" s="213"/>
      <c r="P252" s="214">
        <f>SUM(P253:P264)</f>
        <v>0</v>
      </c>
      <c r="Q252" s="213"/>
      <c r="R252" s="214">
        <f>SUM(R253:R264)</f>
        <v>3.8402000000000003</v>
      </c>
      <c r="S252" s="213"/>
      <c r="T252" s="215">
        <f>SUM(T253:T264)</f>
        <v>0</v>
      </c>
      <c r="AR252" s="216" t="s">
        <v>79</v>
      </c>
      <c r="AT252" s="217" t="s">
        <v>70</v>
      </c>
      <c r="AU252" s="217" t="s">
        <v>79</v>
      </c>
      <c r="AY252" s="216" t="s">
        <v>130</v>
      </c>
      <c r="BK252" s="218">
        <f>SUM(BK253:BK264)</f>
        <v>0</v>
      </c>
    </row>
    <row r="253" s="1" customFormat="1" ht="25.5" customHeight="1">
      <c r="B253" s="46"/>
      <c r="C253" s="221" t="s">
        <v>360</v>
      </c>
      <c r="D253" s="221" t="s">
        <v>132</v>
      </c>
      <c r="E253" s="222" t="s">
        <v>361</v>
      </c>
      <c r="F253" s="223" t="s">
        <v>362</v>
      </c>
      <c r="G253" s="224" t="s">
        <v>238</v>
      </c>
      <c r="H253" s="225">
        <v>46.399999999999999</v>
      </c>
      <c r="I253" s="226"/>
      <c r="J253" s="225">
        <f>ROUND(I253*H253,2)</f>
        <v>0</v>
      </c>
      <c r="K253" s="223" t="s">
        <v>21</v>
      </c>
      <c r="L253" s="72"/>
      <c r="M253" s="227" t="s">
        <v>21</v>
      </c>
      <c r="N253" s="228" t="s">
        <v>42</v>
      </c>
      <c r="O253" s="47"/>
      <c r="P253" s="229">
        <f>O253*H253</f>
        <v>0</v>
      </c>
      <c r="Q253" s="229">
        <v>0.034000000000000002</v>
      </c>
      <c r="R253" s="229">
        <f>Q253*H253</f>
        <v>1.5776000000000001</v>
      </c>
      <c r="S253" s="229">
        <v>0</v>
      </c>
      <c r="T253" s="230">
        <f>S253*H253</f>
        <v>0</v>
      </c>
      <c r="AR253" s="24" t="s">
        <v>136</v>
      </c>
      <c r="AT253" s="24" t="s">
        <v>132</v>
      </c>
      <c r="AU253" s="24" t="s">
        <v>81</v>
      </c>
      <c r="AY253" s="24" t="s">
        <v>130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4" t="s">
        <v>79</v>
      </c>
      <c r="BK253" s="231">
        <f>ROUND(I253*H253,2)</f>
        <v>0</v>
      </c>
      <c r="BL253" s="24" t="s">
        <v>136</v>
      </c>
      <c r="BM253" s="24" t="s">
        <v>363</v>
      </c>
    </row>
    <row r="254" s="11" customFormat="1">
      <c r="B254" s="232"/>
      <c r="C254" s="233"/>
      <c r="D254" s="234" t="s">
        <v>138</v>
      </c>
      <c r="E254" s="235" t="s">
        <v>21</v>
      </c>
      <c r="F254" s="236" t="s">
        <v>364</v>
      </c>
      <c r="G254" s="233"/>
      <c r="H254" s="235" t="s">
        <v>21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138</v>
      </c>
      <c r="AU254" s="242" t="s">
        <v>81</v>
      </c>
      <c r="AV254" s="11" t="s">
        <v>79</v>
      </c>
      <c r="AW254" s="11" t="s">
        <v>35</v>
      </c>
      <c r="AX254" s="11" t="s">
        <v>71</v>
      </c>
      <c r="AY254" s="242" t="s">
        <v>130</v>
      </c>
    </row>
    <row r="255" s="11" customFormat="1">
      <c r="B255" s="232"/>
      <c r="C255" s="233"/>
      <c r="D255" s="234" t="s">
        <v>138</v>
      </c>
      <c r="E255" s="235" t="s">
        <v>21</v>
      </c>
      <c r="F255" s="236" t="s">
        <v>365</v>
      </c>
      <c r="G255" s="233"/>
      <c r="H255" s="235" t="s">
        <v>21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138</v>
      </c>
      <c r="AU255" s="242" t="s">
        <v>81</v>
      </c>
      <c r="AV255" s="11" t="s">
        <v>79</v>
      </c>
      <c r="AW255" s="11" t="s">
        <v>35</v>
      </c>
      <c r="AX255" s="11" t="s">
        <v>71</v>
      </c>
      <c r="AY255" s="242" t="s">
        <v>130</v>
      </c>
    </row>
    <row r="256" s="12" customFormat="1">
      <c r="B256" s="243"/>
      <c r="C256" s="244"/>
      <c r="D256" s="234" t="s">
        <v>138</v>
      </c>
      <c r="E256" s="245" t="s">
        <v>21</v>
      </c>
      <c r="F256" s="246" t="s">
        <v>366</v>
      </c>
      <c r="G256" s="244"/>
      <c r="H256" s="247">
        <v>46.399999999999999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138</v>
      </c>
      <c r="AU256" s="253" t="s">
        <v>81</v>
      </c>
      <c r="AV256" s="12" t="s">
        <v>81</v>
      </c>
      <c r="AW256" s="12" t="s">
        <v>35</v>
      </c>
      <c r="AX256" s="12" t="s">
        <v>79</v>
      </c>
      <c r="AY256" s="253" t="s">
        <v>130</v>
      </c>
    </row>
    <row r="257" s="1" customFormat="1" ht="25.5" customHeight="1">
      <c r="B257" s="46"/>
      <c r="C257" s="221" t="s">
        <v>367</v>
      </c>
      <c r="D257" s="221" t="s">
        <v>132</v>
      </c>
      <c r="E257" s="222" t="s">
        <v>368</v>
      </c>
      <c r="F257" s="223" t="s">
        <v>369</v>
      </c>
      <c r="G257" s="224" t="s">
        <v>238</v>
      </c>
      <c r="H257" s="225">
        <v>41.899999999999999</v>
      </c>
      <c r="I257" s="226"/>
      <c r="J257" s="225">
        <f>ROUND(I257*H257,2)</f>
        <v>0</v>
      </c>
      <c r="K257" s="223" t="s">
        <v>173</v>
      </c>
      <c r="L257" s="72"/>
      <c r="M257" s="227" t="s">
        <v>21</v>
      </c>
      <c r="N257" s="228" t="s">
        <v>42</v>
      </c>
      <c r="O257" s="47"/>
      <c r="P257" s="229">
        <f>O257*H257</f>
        <v>0</v>
      </c>
      <c r="Q257" s="229">
        <v>0.053999999999999999</v>
      </c>
      <c r="R257" s="229">
        <f>Q257*H257</f>
        <v>2.2625999999999999</v>
      </c>
      <c r="S257" s="229">
        <v>0</v>
      </c>
      <c r="T257" s="230">
        <f>S257*H257</f>
        <v>0</v>
      </c>
      <c r="AR257" s="24" t="s">
        <v>136</v>
      </c>
      <c r="AT257" s="24" t="s">
        <v>132</v>
      </c>
      <c r="AU257" s="24" t="s">
        <v>81</v>
      </c>
      <c r="AY257" s="24" t="s">
        <v>130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4" t="s">
        <v>79</v>
      </c>
      <c r="BK257" s="231">
        <f>ROUND(I257*H257,2)</f>
        <v>0</v>
      </c>
      <c r="BL257" s="24" t="s">
        <v>136</v>
      </c>
      <c r="BM257" s="24" t="s">
        <v>370</v>
      </c>
    </row>
    <row r="258" s="11" customFormat="1">
      <c r="B258" s="232"/>
      <c r="C258" s="233"/>
      <c r="D258" s="234" t="s">
        <v>138</v>
      </c>
      <c r="E258" s="235" t="s">
        <v>21</v>
      </c>
      <c r="F258" s="236" t="s">
        <v>280</v>
      </c>
      <c r="G258" s="233"/>
      <c r="H258" s="235" t="s">
        <v>21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138</v>
      </c>
      <c r="AU258" s="242" t="s">
        <v>81</v>
      </c>
      <c r="AV258" s="11" t="s">
        <v>79</v>
      </c>
      <c r="AW258" s="11" t="s">
        <v>35</v>
      </c>
      <c r="AX258" s="11" t="s">
        <v>71</v>
      </c>
      <c r="AY258" s="242" t="s">
        <v>130</v>
      </c>
    </row>
    <row r="259" s="12" customFormat="1">
      <c r="B259" s="243"/>
      <c r="C259" s="244"/>
      <c r="D259" s="234" t="s">
        <v>138</v>
      </c>
      <c r="E259" s="245" t="s">
        <v>21</v>
      </c>
      <c r="F259" s="246" t="s">
        <v>371</v>
      </c>
      <c r="G259" s="244"/>
      <c r="H259" s="247">
        <v>11.4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AT259" s="253" t="s">
        <v>138</v>
      </c>
      <c r="AU259" s="253" t="s">
        <v>81</v>
      </c>
      <c r="AV259" s="12" t="s">
        <v>81</v>
      </c>
      <c r="AW259" s="12" t="s">
        <v>35</v>
      </c>
      <c r="AX259" s="12" t="s">
        <v>71</v>
      </c>
      <c r="AY259" s="253" t="s">
        <v>130</v>
      </c>
    </row>
    <row r="260" s="11" customFormat="1">
      <c r="B260" s="232"/>
      <c r="C260" s="233"/>
      <c r="D260" s="234" t="s">
        <v>138</v>
      </c>
      <c r="E260" s="235" t="s">
        <v>21</v>
      </c>
      <c r="F260" s="236" t="s">
        <v>195</v>
      </c>
      <c r="G260" s="233"/>
      <c r="H260" s="235" t="s">
        <v>21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138</v>
      </c>
      <c r="AU260" s="242" t="s">
        <v>81</v>
      </c>
      <c r="AV260" s="11" t="s">
        <v>79</v>
      </c>
      <c r="AW260" s="11" t="s">
        <v>35</v>
      </c>
      <c r="AX260" s="11" t="s">
        <v>71</v>
      </c>
      <c r="AY260" s="242" t="s">
        <v>130</v>
      </c>
    </row>
    <row r="261" s="12" customFormat="1">
      <c r="B261" s="243"/>
      <c r="C261" s="244"/>
      <c r="D261" s="234" t="s">
        <v>138</v>
      </c>
      <c r="E261" s="245" t="s">
        <v>21</v>
      </c>
      <c r="F261" s="246" t="s">
        <v>372</v>
      </c>
      <c r="G261" s="244"/>
      <c r="H261" s="247">
        <v>23.699999999999999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AT261" s="253" t="s">
        <v>138</v>
      </c>
      <c r="AU261" s="253" t="s">
        <v>81</v>
      </c>
      <c r="AV261" s="12" t="s">
        <v>81</v>
      </c>
      <c r="AW261" s="12" t="s">
        <v>35</v>
      </c>
      <c r="AX261" s="12" t="s">
        <v>71</v>
      </c>
      <c r="AY261" s="253" t="s">
        <v>130</v>
      </c>
    </row>
    <row r="262" s="11" customFormat="1">
      <c r="B262" s="232"/>
      <c r="C262" s="233"/>
      <c r="D262" s="234" t="s">
        <v>138</v>
      </c>
      <c r="E262" s="235" t="s">
        <v>21</v>
      </c>
      <c r="F262" s="236" t="s">
        <v>373</v>
      </c>
      <c r="G262" s="233"/>
      <c r="H262" s="235" t="s">
        <v>21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138</v>
      </c>
      <c r="AU262" s="242" t="s">
        <v>81</v>
      </c>
      <c r="AV262" s="11" t="s">
        <v>79</v>
      </c>
      <c r="AW262" s="11" t="s">
        <v>35</v>
      </c>
      <c r="AX262" s="11" t="s">
        <v>71</v>
      </c>
      <c r="AY262" s="242" t="s">
        <v>130</v>
      </c>
    </row>
    <row r="263" s="12" customFormat="1">
      <c r="B263" s="243"/>
      <c r="C263" s="244"/>
      <c r="D263" s="234" t="s">
        <v>138</v>
      </c>
      <c r="E263" s="245" t="s">
        <v>21</v>
      </c>
      <c r="F263" s="246" t="s">
        <v>374</v>
      </c>
      <c r="G263" s="244"/>
      <c r="H263" s="247">
        <v>6.7999999999999998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138</v>
      </c>
      <c r="AU263" s="253" t="s">
        <v>81</v>
      </c>
      <c r="AV263" s="12" t="s">
        <v>81</v>
      </c>
      <c r="AW263" s="12" t="s">
        <v>35</v>
      </c>
      <c r="AX263" s="12" t="s">
        <v>71</v>
      </c>
      <c r="AY263" s="253" t="s">
        <v>130</v>
      </c>
    </row>
    <row r="264" s="13" customFormat="1">
      <c r="B264" s="254"/>
      <c r="C264" s="255"/>
      <c r="D264" s="234" t="s">
        <v>138</v>
      </c>
      <c r="E264" s="256" t="s">
        <v>21</v>
      </c>
      <c r="F264" s="257" t="s">
        <v>169</v>
      </c>
      <c r="G264" s="255"/>
      <c r="H264" s="258">
        <v>41.899999999999999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AT264" s="264" t="s">
        <v>138</v>
      </c>
      <c r="AU264" s="264" t="s">
        <v>81</v>
      </c>
      <c r="AV264" s="13" t="s">
        <v>136</v>
      </c>
      <c r="AW264" s="13" t="s">
        <v>35</v>
      </c>
      <c r="AX264" s="13" t="s">
        <v>79</v>
      </c>
      <c r="AY264" s="264" t="s">
        <v>130</v>
      </c>
    </row>
    <row r="265" s="10" customFormat="1" ht="29.88" customHeight="1">
      <c r="B265" s="205"/>
      <c r="C265" s="206"/>
      <c r="D265" s="207" t="s">
        <v>70</v>
      </c>
      <c r="E265" s="219" t="s">
        <v>189</v>
      </c>
      <c r="F265" s="219" t="s">
        <v>375</v>
      </c>
      <c r="G265" s="206"/>
      <c r="H265" s="206"/>
      <c r="I265" s="209"/>
      <c r="J265" s="220">
        <f>BK265</f>
        <v>0</v>
      </c>
      <c r="K265" s="206"/>
      <c r="L265" s="211"/>
      <c r="M265" s="212"/>
      <c r="N265" s="213"/>
      <c r="O265" s="213"/>
      <c r="P265" s="214">
        <f>SUM(P266:P313)</f>
        <v>0</v>
      </c>
      <c r="Q265" s="213"/>
      <c r="R265" s="214">
        <f>SUM(R266:R313)</f>
        <v>0.23282400000000003</v>
      </c>
      <c r="S265" s="213"/>
      <c r="T265" s="215">
        <f>SUM(T266:T313)</f>
        <v>166.3492</v>
      </c>
      <c r="AR265" s="216" t="s">
        <v>79</v>
      </c>
      <c r="AT265" s="217" t="s">
        <v>70</v>
      </c>
      <c r="AU265" s="217" t="s">
        <v>79</v>
      </c>
      <c r="AY265" s="216" t="s">
        <v>130</v>
      </c>
      <c r="BK265" s="218">
        <f>SUM(BK266:BK313)</f>
        <v>0</v>
      </c>
    </row>
    <row r="266" s="1" customFormat="1" ht="16.5" customHeight="1">
      <c r="B266" s="46"/>
      <c r="C266" s="221" t="s">
        <v>376</v>
      </c>
      <c r="D266" s="221" t="s">
        <v>132</v>
      </c>
      <c r="E266" s="222" t="s">
        <v>377</v>
      </c>
      <c r="F266" s="223" t="s">
        <v>378</v>
      </c>
      <c r="G266" s="224" t="s">
        <v>162</v>
      </c>
      <c r="H266" s="225">
        <v>14.4</v>
      </c>
      <c r="I266" s="226"/>
      <c r="J266" s="225">
        <f>ROUND(I266*H266,2)</f>
        <v>0</v>
      </c>
      <c r="K266" s="223" t="s">
        <v>21</v>
      </c>
      <c r="L266" s="72"/>
      <c r="M266" s="227" t="s">
        <v>21</v>
      </c>
      <c r="N266" s="228" t="s">
        <v>42</v>
      </c>
      <c r="O266" s="47"/>
      <c r="P266" s="229">
        <f>O266*H266</f>
        <v>0</v>
      </c>
      <c r="Q266" s="229">
        <v>0</v>
      </c>
      <c r="R266" s="229">
        <f>Q266*H266</f>
        <v>0</v>
      </c>
      <c r="S266" s="229">
        <v>2.75</v>
      </c>
      <c r="T266" s="230">
        <f>S266*H266</f>
        <v>39.600000000000001</v>
      </c>
      <c r="AR266" s="24" t="s">
        <v>136</v>
      </c>
      <c r="AT266" s="24" t="s">
        <v>132</v>
      </c>
      <c r="AU266" s="24" t="s">
        <v>81</v>
      </c>
      <c r="AY266" s="24" t="s">
        <v>130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4" t="s">
        <v>79</v>
      </c>
      <c r="BK266" s="231">
        <f>ROUND(I266*H266,2)</f>
        <v>0</v>
      </c>
      <c r="BL266" s="24" t="s">
        <v>136</v>
      </c>
      <c r="BM266" s="24" t="s">
        <v>379</v>
      </c>
    </row>
    <row r="267" s="11" customFormat="1">
      <c r="B267" s="232"/>
      <c r="C267" s="233"/>
      <c r="D267" s="234" t="s">
        <v>138</v>
      </c>
      <c r="E267" s="235" t="s">
        <v>21</v>
      </c>
      <c r="F267" s="236" t="s">
        <v>380</v>
      </c>
      <c r="G267" s="233"/>
      <c r="H267" s="235" t="s">
        <v>21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138</v>
      </c>
      <c r="AU267" s="242" t="s">
        <v>81</v>
      </c>
      <c r="AV267" s="11" t="s">
        <v>79</v>
      </c>
      <c r="AW267" s="11" t="s">
        <v>35</v>
      </c>
      <c r="AX267" s="11" t="s">
        <v>71</v>
      </c>
      <c r="AY267" s="242" t="s">
        <v>130</v>
      </c>
    </row>
    <row r="268" s="12" customFormat="1">
      <c r="B268" s="243"/>
      <c r="C268" s="244"/>
      <c r="D268" s="234" t="s">
        <v>138</v>
      </c>
      <c r="E268" s="245" t="s">
        <v>21</v>
      </c>
      <c r="F268" s="246" t="s">
        <v>381</v>
      </c>
      <c r="G268" s="244"/>
      <c r="H268" s="247">
        <v>3.2000000000000002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138</v>
      </c>
      <c r="AU268" s="253" t="s">
        <v>81</v>
      </c>
      <c r="AV268" s="12" t="s">
        <v>81</v>
      </c>
      <c r="AW268" s="12" t="s">
        <v>35</v>
      </c>
      <c r="AX268" s="12" t="s">
        <v>71</v>
      </c>
      <c r="AY268" s="253" t="s">
        <v>130</v>
      </c>
    </row>
    <row r="269" s="11" customFormat="1">
      <c r="B269" s="232"/>
      <c r="C269" s="233"/>
      <c r="D269" s="234" t="s">
        <v>138</v>
      </c>
      <c r="E269" s="235" t="s">
        <v>21</v>
      </c>
      <c r="F269" s="236" t="s">
        <v>195</v>
      </c>
      <c r="G269" s="233"/>
      <c r="H269" s="235" t="s">
        <v>21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138</v>
      </c>
      <c r="AU269" s="242" t="s">
        <v>81</v>
      </c>
      <c r="AV269" s="11" t="s">
        <v>79</v>
      </c>
      <c r="AW269" s="11" t="s">
        <v>35</v>
      </c>
      <c r="AX269" s="11" t="s">
        <v>71</v>
      </c>
      <c r="AY269" s="242" t="s">
        <v>130</v>
      </c>
    </row>
    <row r="270" s="12" customFormat="1">
      <c r="B270" s="243"/>
      <c r="C270" s="244"/>
      <c r="D270" s="234" t="s">
        <v>138</v>
      </c>
      <c r="E270" s="245" t="s">
        <v>21</v>
      </c>
      <c r="F270" s="246" t="s">
        <v>382</v>
      </c>
      <c r="G270" s="244"/>
      <c r="H270" s="247">
        <v>10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138</v>
      </c>
      <c r="AU270" s="253" t="s">
        <v>81</v>
      </c>
      <c r="AV270" s="12" t="s">
        <v>81</v>
      </c>
      <c r="AW270" s="12" t="s">
        <v>35</v>
      </c>
      <c r="AX270" s="12" t="s">
        <v>71</v>
      </c>
      <c r="AY270" s="253" t="s">
        <v>130</v>
      </c>
    </row>
    <row r="271" s="11" customFormat="1">
      <c r="B271" s="232"/>
      <c r="C271" s="233"/>
      <c r="D271" s="234" t="s">
        <v>138</v>
      </c>
      <c r="E271" s="235" t="s">
        <v>21</v>
      </c>
      <c r="F271" s="236" t="s">
        <v>283</v>
      </c>
      <c r="G271" s="233"/>
      <c r="H271" s="235" t="s">
        <v>21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138</v>
      </c>
      <c r="AU271" s="242" t="s">
        <v>81</v>
      </c>
      <c r="AV271" s="11" t="s">
        <v>79</v>
      </c>
      <c r="AW271" s="11" t="s">
        <v>35</v>
      </c>
      <c r="AX271" s="11" t="s">
        <v>71</v>
      </c>
      <c r="AY271" s="242" t="s">
        <v>130</v>
      </c>
    </row>
    <row r="272" s="12" customFormat="1">
      <c r="B272" s="243"/>
      <c r="C272" s="244"/>
      <c r="D272" s="234" t="s">
        <v>138</v>
      </c>
      <c r="E272" s="245" t="s">
        <v>21</v>
      </c>
      <c r="F272" s="246" t="s">
        <v>383</v>
      </c>
      <c r="G272" s="244"/>
      <c r="H272" s="247">
        <v>1.2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138</v>
      </c>
      <c r="AU272" s="253" t="s">
        <v>81</v>
      </c>
      <c r="AV272" s="12" t="s">
        <v>81</v>
      </c>
      <c r="AW272" s="12" t="s">
        <v>35</v>
      </c>
      <c r="AX272" s="12" t="s">
        <v>71</v>
      </c>
      <c r="AY272" s="253" t="s">
        <v>130</v>
      </c>
    </row>
    <row r="273" s="13" customFormat="1">
      <c r="B273" s="254"/>
      <c r="C273" s="255"/>
      <c r="D273" s="234" t="s">
        <v>138</v>
      </c>
      <c r="E273" s="256" t="s">
        <v>21</v>
      </c>
      <c r="F273" s="257" t="s">
        <v>169</v>
      </c>
      <c r="G273" s="255"/>
      <c r="H273" s="258">
        <v>14.4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138</v>
      </c>
      <c r="AU273" s="264" t="s">
        <v>81</v>
      </c>
      <c r="AV273" s="13" t="s">
        <v>136</v>
      </c>
      <c r="AW273" s="13" t="s">
        <v>35</v>
      </c>
      <c r="AX273" s="13" t="s">
        <v>79</v>
      </c>
      <c r="AY273" s="264" t="s">
        <v>130</v>
      </c>
    </row>
    <row r="274" s="1" customFormat="1" ht="16.5" customHeight="1">
      <c r="B274" s="46"/>
      <c r="C274" s="221" t="s">
        <v>384</v>
      </c>
      <c r="D274" s="221" t="s">
        <v>132</v>
      </c>
      <c r="E274" s="222" t="s">
        <v>385</v>
      </c>
      <c r="F274" s="223" t="s">
        <v>386</v>
      </c>
      <c r="G274" s="224" t="s">
        <v>162</v>
      </c>
      <c r="H274" s="225">
        <v>50.600000000000001</v>
      </c>
      <c r="I274" s="226"/>
      <c r="J274" s="225">
        <f>ROUND(I274*H274,2)</f>
        <v>0</v>
      </c>
      <c r="K274" s="223" t="s">
        <v>173</v>
      </c>
      <c r="L274" s="72"/>
      <c r="M274" s="227" t="s">
        <v>21</v>
      </c>
      <c r="N274" s="228" t="s">
        <v>42</v>
      </c>
      <c r="O274" s="47"/>
      <c r="P274" s="229">
        <f>O274*H274</f>
        <v>0</v>
      </c>
      <c r="Q274" s="229">
        <v>0</v>
      </c>
      <c r="R274" s="229">
        <f>Q274*H274</f>
        <v>0</v>
      </c>
      <c r="S274" s="229">
        <v>2.5</v>
      </c>
      <c r="T274" s="230">
        <f>S274*H274</f>
        <v>126.5</v>
      </c>
      <c r="AR274" s="24" t="s">
        <v>136</v>
      </c>
      <c r="AT274" s="24" t="s">
        <v>132</v>
      </c>
      <c r="AU274" s="24" t="s">
        <v>81</v>
      </c>
      <c r="AY274" s="24" t="s">
        <v>130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4" t="s">
        <v>79</v>
      </c>
      <c r="BK274" s="231">
        <f>ROUND(I274*H274,2)</f>
        <v>0</v>
      </c>
      <c r="BL274" s="24" t="s">
        <v>136</v>
      </c>
      <c r="BM274" s="24" t="s">
        <v>387</v>
      </c>
    </row>
    <row r="275" s="11" customFormat="1">
      <c r="B275" s="232"/>
      <c r="C275" s="233"/>
      <c r="D275" s="234" t="s">
        <v>138</v>
      </c>
      <c r="E275" s="235" t="s">
        <v>21</v>
      </c>
      <c r="F275" s="236" t="s">
        <v>195</v>
      </c>
      <c r="G275" s="233"/>
      <c r="H275" s="235" t="s">
        <v>21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138</v>
      </c>
      <c r="AU275" s="242" t="s">
        <v>81</v>
      </c>
      <c r="AV275" s="11" t="s">
        <v>79</v>
      </c>
      <c r="AW275" s="11" t="s">
        <v>35</v>
      </c>
      <c r="AX275" s="11" t="s">
        <v>71</v>
      </c>
      <c r="AY275" s="242" t="s">
        <v>130</v>
      </c>
    </row>
    <row r="276" s="12" customFormat="1">
      <c r="B276" s="243"/>
      <c r="C276" s="244"/>
      <c r="D276" s="234" t="s">
        <v>138</v>
      </c>
      <c r="E276" s="245" t="s">
        <v>21</v>
      </c>
      <c r="F276" s="246" t="s">
        <v>388</v>
      </c>
      <c r="G276" s="244"/>
      <c r="H276" s="247">
        <v>42.600000000000001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138</v>
      </c>
      <c r="AU276" s="253" t="s">
        <v>81</v>
      </c>
      <c r="AV276" s="12" t="s">
        <v>81</v>
      </c>
      <c r="AW276" s="12" t="s">
        <v>35</v>
      </c>
      <c r="AX276" s="12" t="s">
        <v>71</v>
      </c>
      <c r="AY276" s="253" t="s">
        <v>130</v>
      </c>
    </row>
    <row r="277" s="11" customFormat="1">
      <c r="B277" s="232"/>
      <c r="C277" s="233"/>
      <c r="D277" s="234" t="s">
        <v>138</v>
      </c>
      <c r="E277" s="235" t="s">
        <v>21</v>
      </c>
      <c r="F277" s="236" t="s">
        <v>197</v>
      </c>
      <c r="G277" s="233"/>
      <c r="H277" s="235" t="s">
        <v>21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138</v>
      </c>
      <c r="AU277" s="242" t="s">
        <v>81</v>
      </c>
      <c r="AV277" s="11" t="s">
        <v>79</v>
      </c>
      <c r="AW277" s="11" t="s">
        <v>35</v>
      </c>
      <c r="AX277" s="11" t="s">
        <v>71</v>
      </c>
      <c r="AY277" s="242" t="s">
        <v>130</v>
      </c>
    </row>
    <row r="278" s="12" customFormat="1">
      <c r="B278" s="243"/>
      <c r="C278" s="244"/>
      <c r="D278" s="234" t="s">
        <v>138</v>
      </c>
      <c r="E278" s="245" t="s">
        <v>21</v>
      </c>
      <c r="F278" s="246" t="s">
        <v>389</v>
      </c>
      <c r="G278" s="244"/>
      <c r="H278" s="247">
        <v>8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138</v>
      </c>
      <c r="AU278" s="253" t="s">
        <v>81</v>
      </c>
      <c r="AV278" s="12" t="s">
        <v>81</v>
      </c>
      <c r="AW278" s="12" t="s">
        <v>35</v>
      </c>
      <c r="AX278" s="12" t="s">
        <v>71</v>
      </c>
      <c r="AY278" s="253" t="s">
        <v>130</v>
      </c>
    </row>
    <row r="279" s="13" customFormat="1">
      <c r="B279" s="254"/>
      <c r="C279" s="255"/>
      <c r="D279" s="234" t="s">
        <v>138</v>
      </c>
      <c r="E279" s="256" t="s">
        <v>21</v>
      </c>
      <c r="F279" s="257" t="s">
        <v>169</v>
      </c>
      <c r="G279" s="255"/>
      <c r="H279" s="258">
        <v>50.600000000000001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AT279" s="264" t="s">
        <v>138</v>
      </c>
      <c r="AU279" s="264" t="s">
        <v>81</v>
      </c>
      <c r="AV279" s="13" t="s">
        <v>136</v>
      </c>
      <c r="AW279" s="13" t="s">
        <v>35</v>
      </c>
      <c r="AX279" s="13" t="s">
        <v>79</v>
      </c>
      <c r="AY279" s="264" t="s">
        <v>130</v>
      </c>
    </row>
    <row r="280" s="1" customFormat="1" ht="16.5" customHeight="1">
      <c r="B280" s="46"/>
      <c r="C280" s="221" t="s">
        <v>390</v>
      </c>
      <c r="D280" s="221" t="s">
        <v>132</v>
      </c>
      <c r="E280" s="222" t="s">
        <v>391</v>
      </c>
      <c r="F280" s="223" t="s">
        <v>392</v>
      </c>
      <c r="G280" s="224" t="s">
        <v>393</v>
      </c>
      <c r="H280" s="225">
        <v>43.700000000000003</v>
      </c>
      <c r="I280" s="226"/>
      <c r="J280" s="225">
        <f>ROUND(I280*H280,2)</f>
        <v>0</v>
      </c>
      <c r="K280" s="223" t="s">
        <v>173</v>
      </c>
      <c r="L280" s="72"/>
      <c r="M280" s="227" t="s">
        <v>21</v>
      </c>
      <c r="N280" s="228" t="s">
        <v>42</v>
      </c>
      <c r="O280" s="47"/>
      <c r="P280" s="229">
        <f>O280*H280</f>
        <v>0</v>
      </c>
      <c r="Q280" s="229">
        <v>0.00034000000000000002</v>
      </c>
      <c r="R280" s="229">
        <f>Q280*H280</f>
        <v>0.014858000000000001</v>
      </c>
      <c r="S280" s="229">
        <v>0.0040000000000000001</v>
      </c>
      <c r="T280" s="230">
        <f>S280*H280</f>
        <v>0.17480000000000001</v>
      </c>
      <c r="AR280" s="24" t="s">
        <v>136</v>
      </c>
      <c r="AT280" s="24" t="s">
        <v>132</v>
      </c>
      <c r="AU280" s="24" t="s">
        <v>81</v>
      </c>
      <c r="AY280" s="24" t="s">
        <v>130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4" t="s">
        <v>79</v>
      </c>
      <c r="BK280" s="231">
        <f>ROUND(I280*H280,2)</f>
        <v>0</v>
      </c>
      <c r="BL280" s="24" t="s">
        <v>136</v>
      </c>
      <c r="BM280" s="24" t="s">
        <v>394</v>
      </c>
    </row>
    <row r="281" s="11" customFormat="1">
      <c r="B281" s="232"/>
      <c r="C281" s="233"/>
      <c r="D281" s="234" t="s">
        <v>138</v>
      </c>
      <c r="E281" s="235" t="s">
        <v>21</v>
      </c>
      <c r="F281" s="236" t="s">
        <v>395</v>
      </c>
      <c r="G281" s="233"/>
      <c r="H281" s="235" t="s">
        <v>21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138</v>
      </c>
      <c r="AU281" s="242" t="s">
        <v>81</v>
      </c>
      <c r="AV281" s="11" t="s">
        <v>79</v>
      </c>
      <c r="AW281" s="11" t="s">
        <v>35</v>
      </c>
      <c r="AX281" s="11" t="s">
        <v>71</v>
      </c>
      <c r="AY281" s="242" t="s">
        <v>130</v>
      </c>
    </row>
    <row r="282" s="12" customFormat="1">
      <c r="B282" s="243"/>
      <c r="C282" s="244"/>
      <c r="D282" s="234" t="s">
        <v>138</v>
      </c>
      <c r="E282" s="245" t="s">
        <v>21</v>
      </c>
      <c r="F282" s="246" t="s">
        <v>396</v>
      </c>
      <c r="G282" s="244"/>
      <c r="H282" s="247">
        <v>43.700000000000003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138</v>
      </c>
      <c r="AU282" s="253" t="s">
        <v>81</v>
      </c>
      <c r="AV282" s="12" t="s">
        <v>81</v>
      </c>
      <c r="AW282" s="12" t="s">
        <v>35</v>
      </c>
      <c r="AX282" s="12" t="s">
        <v>79</v>
      </c>
      <c r="AY282" s="253" t="s">
        <v>130</v>
      </c>
    </row>
    <row r="283" s="1" customFormat="1" ht="25.5" customHeight="1">
      <c r="B283" s="46"/>
      <c r="C283" s="221" t="s">
        <v>397</v>
      </c>
      <c r="D283" s="221" t="s">
        <v>132</v>
      </c>
      <c r="E283" s="222" t="s">
        <v>398</v>
      </c>
      <c r="F283" s="223" t="s">
        <v>399</v>
      </c>
      <c r="G283" s="224" t="s">
        <v>318</v>
      </c>
      <c r="H283" s="225">
        <v>0.20000000000000001</v>
      </c>
      <c r="I283" s="226"/>
      <c r="J283" s="225">
        <f>ROUND(I283*H283,2)</f>
        <v>0</v>
      </c>
      <c r="K283" s="223" t="s">
        <v>173</v>
      </c>
      <c r="L283" s="72"/>
      <c r="M283" s="227" t="s">
        <v>21</v>
      </c>
      <c r="N283" s="228" t="s">
        <v>42</v>
      </c>
      <c r="O283" s="47"/>
      <c r="P283" s="229">
        <f>O283*H283</f>
        <v>0</v>
      </c>
      <c r="Q283" s="229">
        <v>1.0563100000000001</v>
      </c>
      <c r="R283" s="229">
        <f>Q283*H283</f>
        <v>0.21126200000000003</v>
      </c>
      <c r="S283" s="229">
        <v>0</v>
      </c>
      <c r="T283" s="230">
        <f>S283*H283</f>
        <v>0</v>
      </c>
      <c r="AR283" s="24" t="s">
        <v>136</v>
      </c>
      <c r="AT283" s="24" t="s">
        <v>132</v>
      </c>
      <c r="AU283" s="24" t="s">
        <v>81</v>
      </c>
      <c r="AY283" s="24" t="s">
        <v>130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4" t="s">
        <v>79</v>
      </c>
      <c r="BK283" s="231">
        <f>ROUND(I283*H283,2)</f>
        <v>0</v>
      </c>
      <c r="BL283" s="24" t="s">
        <v>136</v>
      </c>
      <c r="BM283" s="24" t="s">
        <v>400</v>
      </c>
    </row>
    <row r="284" s="11" customFormat="1">
      <c r="B284" s="232"/>
      <c r="C284" s="233"/>
      <c r="D284" s="234" t="s">
        <v>138</v>
      </c>
      <c r="E284" s="235" t="s">
        <v>21</v>
      </c>
      <c r="F284" s="236" t="s">
        <v>401</v>
      </c>
      <c r="G284" s="233"/>
      <c r="H284" s="235" t="s">
        <v>21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138</v>
      </c>
      <c r="AU284" s="242" t="s">
        <v>81</v>
      </c>
      <c r="AV284" s="11" t="s">
        <v>79</v>
      </c>
      <c r="AW284" s="11" t="s">
        <v>35</v>
      </c>
      <c r="AX284" s="11" t="s">
        <v>71</v>
      </c>
      <c r="AY284" s="242" t="s">
        <v>130</v>
      </c>
    </row>
    <row r="285" s="11" customFormat="1">
      <c r="B285" s="232"/>
      <c r="C285" s="233"/>
      <c r="D285" s="234" t="s">
        <v>138</v>
      </c>
      <c r="E285" s="235" t="s">
        <v>21</v>
      </c>
      <c r="F285" s="236" t="s">
        <v>402</v>
      </c>
      <c r="G285" s="233"/>
      <c r="H285" s="235" t="s">
        <v>21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138</v>
      </c>
      <c r="AU285" s="242" t="s">
        <v>81</v>
      </c>
      <c r="AV285" s="11" t="s">
        <v>79</v>
      </c>
      <c r="AW285" s="11" t="s">
        <v>35</v>
      </c>
      <c r="AX285" s="11" t="s">
        <v>71</v>
      </c>
      <c r="AY285" s="242" t="s">
        <v>130</v>
      </c>
    </row>
    <row r="286" s="12" customFormat="1">
      <c r="B286" s="243"/>
      <c r="C286" s="244"/>
      <c r="D286" s="234" t="s">
        <v>138</v>
      </c>
      <c r="E286" s="245" t="s">
        <v>21</v>
      </c>
      <c r="F286" s="246" t="s">
        <v>403</v>
      </c>
      <c r="G286" s="244"/>
      <c r="H286" s="247">
        <v>0.20000000000000001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138</v>
      </c>
      <c r="AU286" s="253" t="s">
        <v>81</v>
      </c>
      <c r="AV286" s="12" t="s">
        <v>81</v>
      </c>
      <c r="AW286" s="12" t="s">
        <v>35</v>
      </c>
      <c r="AX286" s="12" t="s">
        <v>79</v>
      </c>
      <c r="AY286" s="253" t="s">
        <v>130</v>
      </c>
    </row>
    <row r="287" s="1" customFormat="1" ht="16.5" customHeight="1">
      <c r="B287" s="46"/>
      <c r="C287" s="221" t="s">
        <v>404</v>
      </c>
      <c r="D287" s="221" t="s">
        <v>132</v>
      </c>
      <c r="E287" s="222" t="s">
        <v>405</v>
      </c>
      <c r="F287" s="223" t="s">
        <v>406</v>
      </c>
      <c r="G287" s="224" t="s">
        <v>144</v>
      </c>
      <c r="H287" s="225">
        <v>110</v>
      </c>
      <c r="I287" s="226"/>
      <c r="J287" s="225">
        <f>ROUND(I287*H287,2)</f>
        <v>0</v>
      </c>
      <c r="K287" s="223" t="s">
        <v>173</v>
      </c>
      <c r="L287" s="72"/>
      <c r="M287" s="227" t="s">
        <v>21</v>
      </c>
      <c r="N287" s="228" t="s">
        <v>42</v>
      </c>
      <c r="O287" s="47"/>
      <c r="P287" s="229">
        <f>O287*H287</f>
        <v>0</v>
      </c>
      <c r="Q287" s="229">
        <v>4.0000000000000003E-05</v>
      </c>
      <c r="R287" s="229">
        <f>Q287*H287</f>
        <v>0.0044000000000000003</v>
      </c>
      <c r="S287" s="229">
        <v>0</v>
      </c>
      <c r="T287" s="230">
        <f>S287*H287</f>
        <v>0</v>
      </c>
      <c r="AR287" s="24" t="s">
        <v>136</v>
      </c>
      <c r="AT287" s="24" t="s">
        <v>132</v>
      </c>
      <c r="AU287" s="24" t="s">
        <v>81</v>
      </c>
      <c r="AY287" s="24" t="s">
        <v>130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24" t="s">
        <v>79</v>
      </c>
      <c r="BK287" s="231">
        <f>ROUND(I287*H287,2)</f>
        <v>0</v>
      </c>
      <c r="BL287" s="24" t="s">
        <v>136</v>
      </c>
      <c r="BM287" s="24" t="s">
        <v>407</v>
      </c>
    </row>
    <row r="288" s="12" customFormat="1">
      <c r="B288" s="243"/>
      <c r="C288" s="244"/>
      <c r="D288" s="234" t="s">
        <v>138</v>
      </c>
      <c r="E288" s="245" t="s">
        <v>21</v>
      </c>
      <c r="F288" s="246" t="s">
        <v>408</v>
      </c>
      <c r="G288" s="244"/>
      <c r="H288" s="247">
        <v>110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138</v>
      </c>
      <c r="AU288" s="253" t="s">
        <v>81</v>
      </c>
      <c r="AV288" s="12" t="s">
        <v>81</v>
      </c>
      <c r="AW288" s="12" t="s">
        <v>35</v>
      </c>
      <c r="AX288" s="12" t="s">
        <v>79</v>
      </c>
      <c r="AY288" s="253" t="s">
        <v>130</v>
      </c>
    </row>
    <row r="289" s="1" customFormat="1" ht="16.5" customHeight="1">
      <c r="B289" s="46"/>
      <c r="C289" s="221" t="s">
        <v>409</v>
      </c>
      <c r="D289" s="221" t="s">
        <v>132</v>
      </c>
      <c r="E289" s="222" t="s">
        <v>410</v>
      </c>
      <c r="F289" s="223" t="s">
        <v>411</v>
      </c>
      <c r="G289" s="224" t="s">
        <v>393</v>
      </c>
      <c r="H289" s="225">
        <v>2.3999999999999999</v>
      </c>
      <c r="I289" s="226"/>
      <c r="J289" s="225">
        <f>ROUND(I289*H289,2)</f>
        <v>0</v>
      </c>
      <c r="K289" s="223" t="s">
        <v>173</v>
      </c>
      <c r="L289" s="72"/>
      <c r="M289" s="227" t="s">
        <v>21</v>
      </c>
      <c r="N289" s="228" t="s">
        <v>42</v>
      </c>
      <c r="O289" s="47"/>
      <c r="P289" s="229">
        <f>O289*H289</f>
        <v>0</v>
      </c>
      <c r="Q289" s="229">
        <v>0.00096000000000000002</v>
      </c>
      <c r="R289" s="229">
        <f>Q289*H289</f>
        <v>0.0023040000000000001</v>
      </c>
      <c r="S289" s="229">
        <v>0.031</v>
      </c>
      <c r="T289" s="230">
        <f>S289*H289</f>
        <v>0.074399999999999994</v>
      </c>
      <c r="AR289" s="24" t="s">
        <v>136</v>
      </c>
      <c r="AT289" s="24" t="s">
        <v>132</v>
      </c>
      <c r="AU289" s="24" t="s">
        <v>81</v>
      </c>
      <c r="AY289" s="24" t="s">
        <v>130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4" t="s">
        <v>79</v>
      </c>
      <c r="BK289" s="231">
        <f>ROUND(I289*H289,2)</f>
        <v>0</v>
      </c>
      <c r="BL289" s="24" t="s">
        <v>136</v>
      </c>
      <c r="BM289" s="24" t="s">
        <v>412</v>
      </c>
    </row>
    <row r="290" s="11" customFormat="1">
      <c r="B290" s="232"/>
      <c r="C290" s="233"/>
      <c r="D290" s="234" t="s">
        <v>138</v>
      </c>
      <c r="E290" s="235" t="s">
        <v>21</v>
      </c>
      <c r="F290" s="236" t="s">
        <v>413</v>
      </c>
      <c r="G290" s="233"/>
      <c r="H290" s="235" t="s">
        <v>21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138</v>
      </c>
      <c r="AU290" s="242" t="s">
        <v>81</v>
      </c>
      <c r="AV290" s="11" t="s">
        <v>79</v>
      </c>
      <c r="AW290" s="11" t="s">
        <v>35</v>
      </c>
      <c r="AX290" s="11" t="s">
        <v>71</v>
      </c>
      <c r="AY290" s="242" t="s">
        <v>130</v>
      </c>
    </row>
    <row r="291" s="12" customFormat="1">
      <c r="B291" s="243"/>
      <c r="C291" s="244"/>
      <c r="D291" s="234" t="s">
        <v>138</v>
      </c>
      <c r="E291" s="245" t="s">
        <v>21</v>
      </c>
      <c r="F291" s="246" t="s">
        <v>414</v>
      </c>
      <c r="G291" s="244"/>
      <c r="H291" s="247">
        <v>2.3999999999999999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138</v>
      </c>
      <c r="AU291" s="253" t="s">
        <v>81</v>
      </c>
      <c r="AV291" s="12" t="s">
        <v>81</v>
      </c>
      <c r="AW291" s="12" t="s">
        <v>35</v>
      </c>
      <c r="AX291" s="12" t="s">
        <v>79</v>
      </c>
      <c r="AY291" s="253" t="s">
        <v>130</v>
      </c>
    </row>
    <row r="292" s="1" customFormat="1" ht="16.5" customHeight="1">
      <c r="B292" s="46"/>
      <c r="C292" s="221" t="s">
        <v>415</v>
      </c>
      <c r="D292" s="221" t="s">
        <v>132</v>
      </c>
      <c r="E292" s="222" t="s">
        <v>416</v>
      </c>
      <c r="F292" s="223" t="s">
        <v>417</v>
      </c>
      <c r="G292" s="224" t="s">
        <v>144</v>
      </c>
      <c r="H292" s="225">
        <v>3</v>
      </c>
      <c r="I292" s="226"/>
      <c r="J292" s="225">
        <f>ROUND(I292*H292,2)</f>
        <v>0</v>
      </c>
      <c r="K292" s="223" t="s">
        <v>21</v>
      </c>
      <c r="L292" s="72"/>
      <c r="M292" s="227" t="s">
        <v>21</v>
      </c>
      <c r="N292" s="228" t="s">
        <v>42</v>
      </c>
      <c r="O292" s="47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AR292" s="24" t="s">
        <v>136</v>
      </c>
      <c r="AT292" s="24" t="s">
        <v>132</v>
      </c>
      <c r="AU292" s="24" t="s">
        <v>81</v>
      </c>
      <c r="AY292" s="24" t="s">
        <v>130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24" t="s">
        <v>79</v>
      </c>
      <c r="BK292" s="231">
        <f>ROUND(I292*H292,2)</f>
        <v>0</v>
      </c>
      <c r="BL292" s="24" t="s">
        <v>136</v>
      </c>
      <c r="BM292" s="24" t="s">
        <v>418</v>
      </c>
    </row>
    <row r="293" s="11" customFormat="1">
      <c r="B293" s="232"/>
      <c r="C293" s="233"/>
      <c r="D293" s="234" t="s">
        <v>138</v>
      </c>
      <c r="E293" s="235" t="s">
        <v>21</v>
      </c>
      <c r="F293" s="236" t="s">
        <v>419</v>
      </c>
      <c r="G293" s="233"/>
      <c r="H293" s="235" t="s">
        <v>21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138</v>
      </c>
      <c r="AU293" s="242" t="s">
        <v>81</v>
      </c>
      <c r="AV293" s="11" t="s">
        <v>79</v>
      </c>
      <c r="AW293" s="11" t="s">
        <v>35</v>
      </c>
      <c r="AX293" s="11" t="s">
        <v>71</v>
      </c>
      <c r="AY293" s="242" t="s">
        <v>130</v>
      </c>
    </row>
    <row r="294" s="12" customFormat="1">
      <c r="B294" s="243"/>
      <c r="C294" s="244"/>
      <c r="D294" s="234" t="s">
        <v>138</v>
      </c>
      <c r="E294" s="245" t="s">
        <v>21</v>
      </c>
      <c r="F294" s="246" t="s">
        <v>147</v>
      </c>
      <c r="G294" s="244"/>
      <c r="H294" s="247">
        <v>3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138</v>
      </c>
      <c r="AU294" s="253" t="s">
        <v>81</v>
      </c>
      <c r="AV294" s="12" t="s">
        <v>81</v>
      </c>
      <c r="AW294" s="12" t="s">
        <v>35</v>
      </c>
      <c r="AX294" s="12" t="s">
        <v>79</v>
      </c>
      <c r="AY294" s="253" t="s">
        <v>130</v>
      </c>
    </row>
    <row r="295" s="1" customFormat="1" ht="16.5" customHeight="1">
      <c r="B295" s="46"/>
      <c r="C295" s="221" t="s">
        <v>420</v>
      </c>
      <c r="D295" s="221" t="s">
        <v>132</v>
      </c>
      <c r="E295" s="222" t="s">
        <v>421</v>
      </c>
      <c r="F295" s="223" t="s">
        <v>422</v>
      </c>
      <c r="G295" s="224" t="s">
        <v>144</v>
      </c>
      <c r="H295" s="225">
        <v>6</v>
      </c>
      <c r="I295" s="226"/>
      <c r="J295" s="225">
        <f>ROUND(I295*H295,2)</f>
        <v>0</v>
      </c>
      <c r="K295" s="223" t="s">
        <v>21</v>
      </c>
      <c r="L295" s="72"/>
      <c r="M295" s="227" t="s">
        <v>21</v>
      </c>
      <c r="N295" s="228" t="s">
        <v>42</v>
      </c>
      <c r="O295" s="47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4" t="s">
        <v>136</v>
      </c>
      <c r="AT295" s="24" t="s">
        <v>132</v>
      </c>
      <c r="AU295" s="24" t="s">
        <v>81</v>
      </c>
      <c r="AY295" s="24" t="s">
        <v>130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4" t="s">
        <v>79</v>
      </c>
      <c r="BK295" s="231">
        <f>ROUND(I295*H295,2)</f>
        <v>0</v>
      </c>
      <c r="BL295" s="24" t="s">
        <v>136</v>
      </c>
      <c r="BM295" s="24" t="s">
        <v>423</v>
      </c>
    </row>
    <row r="296" s="11" customFormat="1">
      <c r="B296" s="232"/>
      <c r="C296" s="233"/>
      <c r="D296" s="234" t="s">
        <v>138</v>
      </c>
      <c r="E296" s="235" t="s">
        <v>21</v>
      </c>
      <c r="F296" s="236" t="s">
        <v>424</v>
      </c>
      <c r="G296" s="233"/>
      <c r="H296" s="235" t="s">
        <v>21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138</v>
      </c>
      <c r="AU296" s="242" t="s">
        <v>81</v>
      </c>
      <c r="AV296" s="11" t="s">
        <v>79</v>
      </c>
      <c r="AW296" s="11" t="s">
        <v>35</v>
      </c>
      <c r="AX296" s="11" t="s">
        <v>71</v>
      </c>
      <c r="AY296" s="242" t="s">
        <v>130</v>
      </c>
    </row>
    <row r="297" s="12" customFormat="1">
      <c r="B297" s="243"/>
      <c r="C297" s="244"/>
      <c r="D297" s="234" t="s">
        <v>138</v>
      </c>
      <c r="E297" s="245" t="s">
        <v>21</v>
      </c>
      <c r="F297" s="246" t="s">
        <v>425</v>
      </c>
      <c r="G297" s="244"/>
      <c r="H297" s="247">
        <v>6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138</v>
      </c>
      <c r="AU297" s="253" t="s">
        <v>81</v>
      </c>
      <c r="AV297" s="12" t="s">
        <v>81</v>
      </c>
      <c r="AW297" s="12" t="s">
        <v>35</v>
      </c>
      <c r="AX297" s="12" t="s">
        <v>79</v>
      </c>
      <c r="AY297" s="253" t="s">
        <v>130</v>
      </c>
    </row>
    <row r="298" s="1" customFormat="1" ht="16.5" customHeight="1">
      <c r="B298" s="46"/>
      <c r="C298" s="221" t="s">
        <v>426</v>
      </c>
      <c r="D298" s="221" t="s">
        <v>132</v>
      </c>
      <c r="E298" s="222" t="s">
        <v>427</v>
      </c>
      <c r="F298" s="223" t="s">
        <v>428</v>
      </c>
      <c r="G298" s="224" t="s">
        <v>238</v>
      </c>
      <c r="H298" s="225">
        <v>368.89999999999998</v>
      </c>
      <c r="I298" s="226"/>
      <c r="J298" s="225">
        <f>ROUND(I298*H298,2)</f>
        <v>0</v>
      </c>
      <c r="K298" s="223" t="s">
        <v>173</v>
      </c>
      <c r="L298" s="72"/>
      <c r="M298" s="227" t="s">
        <v>21</v>
      </c>
      <c r="N298" s="228" t="s">
        <v>42</v>
      </c>
      <c r="O298" s="47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4" t="s">
        <v>136</v>
      </c>
      <c r="AT298" s="24" t="s">
        <v>132</v>
      </c>
      <c r="AU298" s="24" t="s">
        <v>81</v>
      </c>
      <c r="AY298" s="24" t="s">
        <v>130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4" t="s">
        <v>79</v>
      </c>
      <c r="BK298" s="231">
        <f>ROUND(I298*H298,2)</f>
        <v>0</v>
      </c>
      <c r="BL298" s="24" t="s">
        <v>136</v>
      </c>
      <c r="BM298" s="24" t="s">
        <v>429</v>
      </c>
    </row>
    <row r="299" s="11" customFormat="1">
      <c r="B299" s="232"/>
      <c r="C299" s="233"/>
      <c r="D299" s="234" t="s">
        <v>138</v>
      </c>
      <c r="E299" s="235" t="s">
        <v>21</v>
      </c>
      <c r="F299" s="236" t="s">
        <v>430</v>
      </c>
      <c r="G299" s="233"/>
      <c r="H299" s="235" t="s">
        <v>21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138</v>
      </c>
      <c r="AU299" s="242" t="s">
        <v>81</v>
      </c>
      <c r="AV299" s="11" t="s">
        <v>79</v>
      </c>
      <c r="AW299" s="11" t="s">
        <v>35</v>
      </c>
      <c r="AX299" s="11" t="s">
        <v>71</v>
      </c>
      <c r="AY299" s="242" t="s">
        <v>130</v>
      </c>
    </row>
    <row r="300" s="12" customFormat="1">
      <c r="B300" s="243"/>
      <c r="C300" s="244"/>
      <c r="D300" s="234" t="s">
        <v>138</v>
      </c>
      <c r="E300" s="245" t="s">
        <v>21</v>
      </c>
      <c r="F300" s="246" t="s">
        <v>431</v>
      </c>
      <c r="G300" s="244"/>
      <c r="H300" s="247">
        <v>63.299999999999997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138</v>
      </c>
      <c r="AU300" s="253" t="s">
        <v>81</v>
      </c>
      <c r="AV300" s="12" t="s">
        <v>81</v>
      </c>
      <c r="AW300" s="12" t="s">
        <v>35</v>
      </c>
      <c r="AX300" s="12" t="s">
        <v>71</v>
      </c>
      <c r="AY300" s="253" t="s">
        <v>130</v>
      </c>
    </row>
    <row r="301" s="12" customFormat="1">
      <c r="B301" s="243"/>
      <c r="C301" s="244"/>
      <c r="D301" s="234" t="s">
        <v>138</v>
      </c>
      <c r="E301" s="245" t="s">
        <v>21</v>
      </c>
      <c r="F301" s="246" t="s">
        <v>432</v>
      </c>
      <c r="G301" s="244"/>
      <c r="H301" s="247">
        <v>45.399999999999999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AT301" s="253" t="s">
        <v>138</v>
      </c>
      <c r="AU301" s="253" t="s">
        <v>81</v>
      </c>
      <c r="AV301" s="12" t="s">
        <v>81</v>
      </c>
      <c r="AW301" s="12" t="s">
        <v>35</v>
      </c>
      <c r="AX301" s="12" t="s">
        <v>71</v>
      </c>
      <c r="AY301" s="253" t="s">
        <v>130</v>
      </c>
    </row>
    <row r="302" s="12" customFormat="1">
      <c r="B302" s="243"/>
      <c r="C302" s="244"/>
      <c r="D302" s="234" t="s">
        <v>138</v>
      </c>
      <c r="E302" s="245" t="s">
        <v>21</v>
      </c>
      <c r="F302" s="246" t="s">
        <v>433</v>
      </c>
      <c r="G302" s="244"/>
      <c r="H302" s="247">
        <v>80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138</v>
      </c>
      <c r="AU302" s="253" t="s">
        <v>81</v>
      </c>
      <c r="AV302" s="12" t="s">
        <v>81</v>
      </c>
      <c r="AW302" s="12" t="s">
        <v>35</v>
      </c>
      <c r="AX302" s="12" t="s">
        <v>71</v>
      </c>
      <c r="AY302" s="253" t="s">
        <v>130</v>
      </c>
    </row>
    <row r="303" s="11" customFormat="1">
      <c r="B303" s="232"/>
      <c r="C303" s="233"/>
      <c r="D303" s="234" t="s">
        <v>138</v>
      </c>
      <c r="E303" s="235" t="s">
        <v>21</v>
      </c>
      <c r="F303" s="236" t="s">
        <v>434</v>
      </c>
      <c r="G303" s="233"/>
      <c r="H303" s="235" t="s">
        <v>21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AT303" s="242" t="s">
        <v>138</v>
      </c>
      <c r="AU303" s="242" t="s">
        <v>81</v>
      </c>
      <c r="AV303" s="11" t="s">
        <v>79</v>
      </c>
      <c r="AW303" s="11" t="s">
        <v>35</v>
      </c>
      <c r="AX303" s="11" t="s">
        <v>71</v>
      </c>
      <c r="AY303" s="242" t="s">
        <v>130</v>
      </c>
    </row>
    <row r="304" s="12" customFormat="1">
      <c r="B304" s="243"/>
      <c r="C304" s="244"/>
      <c r="D304" s="234" t="s">
        <v>138</v>
      </c>
      <c r="E304" s="245" t="s">
        <v>21</v>
      </c>
      <c r="F304" s="246" t="s">
        <v>435</v>
      </c>
      <c r="G304" s="244"/>
      <c r="H304" s="247">
        <v>46.399999999999999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138</v>
      </c>
      <c r="AU304" s="253" t="s">
        <v>81</v>
      </c>
      <c r="AV304" s="12" t="s">
        <v>81</v>
      </c>
      <c r="AW304" s="12" t="s">
        <v>35</v>
      </c>
      <c r="AX304" s="12" t="s">
        <v>71</v>
      </c>
      <c r="AY304" s="253" t="s">
        <v>130</v>
      </c>
    </row>
    <row r="305" s="11" customFormat="1">
      <c r="B305" s="232"/>
      <c r="C305" s="233"/>
      <c r="D305" s="234" t="s">
        <v>138</v>
      </c>
      <c r="E305" s="235" t="s">
        <v>21</v>
      </c>
      <c r="F305" s="236" t="s">
        <v>436</v>
      </c>
      <c r="G305" s="233"/>
      <c r="H305" s="235" t="s">
        <v>21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138</v>
      </c>
      <c r="AU305" s="242" t="s">
        <v>81</v>
      </c>
      <c r="AV305" s="11" t="s">
        <v>79</v>
      </c>
      <c r="AW305" s="11" t="s">
        <v>35</v>
      </c>
      <c r="AX305" s="11" t="s">
        <v>71</v>
      </c>
      <c r="AY305" s="242" t="s">
        <v>130</v>
      </c>
    </row>
    <row r="306" s="12" customFormat="1">
      <c r="B306" s="243"/>
      <c r="C306" s="244"/>
      <c r="D306" s="234" t="s">
        <v>138</v>
      </c>
      <c r="E306" s="245" t="s">
        <v>21</v>
      </c>
      <c r="F306" s="246" t="s">
        <v>437</v>
      </c>
      <c r="G306" s="244"/>
      <c r="H306" s="247">
        <v>22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138</v>
      </c>
      <c r="AU306" s="253" t="s">
        <v>81</v>
      </c>
      <c r="AV306" s="12" t="s">
        <v>81</v>
      </c>
      <c r="AW306" s="12" t="s">
        <v>35</v>
      </c>
      <c r="AX306" s="12" t="s">
        <v>71</v>
      </c>
      <c r="AY306" s="253" t="s">
        <v>130</v>
      </c>
    </row>
    <row r="307" s="11" customFormat="1">
      <c r="B307" s="232"/>
      <c r="C307" s="233"/>
      <c r="D307" s="234" t="s">
        <v>138</v>
      </c>
      <c r="E307" s="235" t="s">
        <v>21</v>
      </c>
      <c r="F307" s="236" t="s">
        <v>438</v>
      </c>
      <c r="G307" s="233"/>
      <c r="H307" s="235" t="s">
        <v>21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138</v>
      </c>
      <c r="AU307" s="242" t="s">
        <v>81</v>
      </c>
      <c r="AV307" s="11" t="s">
        <v>79</v>
      </c>
      <c r="AW307" s="11" t="s">
        <v>35</v>
      </c>
      <c r="AX307" s="11" t="s">
        <v>71</v>
      </c>
      <c r="AY307" s="242" t="s">
        <v>130</v>
      </c>
    </row>
    <row r="308" s="12" customFormat="1">
      <c r="B308" s="243"/>
      <c r="C308" s="244"/>
      <c r="D308" s="234" t="s">
        <v>138</v>
      </c>
      <c r="E308" s="245" t="s">
        <v>21</v>
      </c>
      <c r="F308" s="246" t="s">
        <v>439</v>
      </c>
      <c r="G308" s="244"/>
      <c r="H308" s="247">
        <v>28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138</v>
      </c>
      <c r="AU308" s="253" t="s">
        <v>81</v>
      </c>
      <c r="AV308" s="12" t="s">
        <v>81</v>
      </c>
      <c r="AW308" s="12" t="s">
        <v>35</v>
      </c>
      <c r="AX308" s="12" t="s">
        <v>71</v>
      </c>
      <c r="AY308" s="253" t="s">
        <v>130</v>
      </c>
    </row>
    <row r="309" s="11" customFormat="1">
      <c r="B309" s="232"/>
      <c r="C309" s="233"/>
      <c r="D309" s="234" t="s">
        <v>138</v>
      </c>
      <c r="E309" s="235" t="s">
        <v>21</v>
      </c>
      <c r="F309" s="236" t="s">
        <v>195</v>
      </c>
      <c r="G309" s="233"/>
      <c r="H309" s="235" t="s">
        <v>21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138</v>
      </c>
      <c r="AU309" s="242" t="s">
        <v>81</v>
      </c>
      <c r="AV309" s="11" t="s">
        <v>79</v>
      </c>
      <c r="AW309" s="11" t="s">
        <v>35</v>
      </c>
      <c r="AX309" s="11" t="s">
        <v>71</v>
      </c>
      <c r="AY309" s="242" t="s">
        <v>130</v>
      </c>
    </row>
    <row r="310" s="12" customFormat="1">
      <c r="B310" s="243"/>
      <c r="C310" s="244"/>
      <c r="D310" s="234" t="s">
        <v>138</v>
      </c>
      <c r="E310" s="245" t="s">
        <v>21</v>
      </c>
      <c r="F310" s="246" t="s">
        <v>440</v>
      </c>
      <c r="G310" s="244"/>
      <c r="H310" s="247">
        <v>68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138</v>
      </c>
      <c r="AU310" s="253" t="s">
        <v>81</v>
      </c>
      <c r="AV310" s="12" t="s">
        <v>81</v>
      </c>
      <c r="AW310" s="12" t="s">
        <v>35</v>
      </c>
      <c r="AX310" s="12" t="s">
        <v>71</v>
      </c>
      <c r="AY310" s="253" t="s">
        <v>130</v>
      </c>
    </row>
    <row r="311" s="11" customFormat="1">
      <c r="B311" s="232"/>
      <c r="C311" s="233"/>
      <c r="D311" s="234" t="s">
        <v>138</v>
      </c>
      <c r="E311" s="235" t="s">
        <v>21</v>
      </c>
      <c r="F311" s="236" t="s">
        <v>283</v>
      </c>
      <c r="G311" s="233"/>
      <c r="H311" s="235" t="s">
        <v>21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AT311" s="242" t="s">
        <v>138</v>
      </c>
      <c r="AU311" s="242" t="s">
        <v>81</v>
      </c>
      <c r="AV311" s="11" t="s">
        <v>79</v>
      </c>
      <c r="AW311" s="11" t="s">
        <v>35</v>
      </c>
      <c r="AX311" s="11" t="s">
        <v>71</v>
      </c>
      <c r="AY311" s="242" t="s">
        <v>130</v>
      </c>
    </row>
    <row r="312" s="12" customFormat="1">
      <c r="B312" s="243"/>
      <c r="C312" s="244"/>
      <c r="D312" s="234" t="s">
        <v>138</v>
      </c>
      <c r="E312" s="245" t="s">
        <v>21</v>
      </c>
      <c r="F312" s="246" t="s">
        <v>441</v>
      </c>
      <c r="G312" s="244"/>
      <c r="H312" s="247">
        <v>15.800000000000001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138</v>
      </c>
      <c r="AU312" s="253" t="s">
        <v>81</v>
      </c>
      <c r="AV312" s="12" t="s">
        <v>81</v>
      </c>
      <c r="AW312" s="12" t="s">
        <v>35</v>
      </c>
      <c r="AX312" s="12" t="s">
        <v>71</v>
      </c>
      <c r="AY312" s="253" t="s">
        <v>130</v>
      </c>
    </row>
    <row r="313" s="13" customFormat="1">
      <c r="B313" s="254"/>
      <c r="C313" s="255"/>
      <c r="D313" s="234" t="s">
        <v>138</v>
      </c>
      <c r="E313" s="256" t="s">
        <v>21</v>
      </c>
      <c r="F313" s="257" t="s">
        <v>169</v>
      </c>
      <c r="G313" s="255"/>
      <c r="H313" s="258">
        <v>368.89999999999998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AT313" s="264" t="s">
        <v>138</v>
      </c>
      <c r="AU313" s="264" t="s">
        <v>81</v>
      </c>
      <c r="AV313" s="13" t="s">
        <v>136</v>
      </c>
      <c r="AW313" s="13" t="s">
        <v>35</v>
      </c>
      <c r="AX313" s="13" t="s">
        <v>79</v>
      </c>
      <c r="AY313" s="264" t="s">
        <v>130</v>
      </c>
    </row>
    <row r="314" s="10" customFormat="1" ht="29.88" customHeight="1">
      <c r="B314" s="205"/>
      <c r="C314" s="206"/>
      <c r="D314" s="207" t="s">
        <v>70</v>
      </c>
      <c r="E314" s="219" t="s">
        <v>442</v>
      </c>
      <c r="F314" s="219" t="s">
        <v>443</v>
      </c>
      <c r="G314" s="206"/>
      <c r="H314" s="206"/>
      <c r="I314" s="209"/>
      <c r="J314" s="220">
        <f>BK314</f>
        <v>0</v>
      </c>
      <c r="K314" s="206"/>
      <c r="L314" s="211"/>
      <c r="M314" s="212"/>
      <c r="N314" s="213"/>
      <c r="O314" s="213"/>
      <c r="P314" s="214">
        <f>SUM(P315:P322)</f>
        <v>0</v>
      </c>
      <c r="Q314" s="213"/>
      <c r="R314" s="214">
        <f>SUM(R315:R322)</f>
        <v>0</v>
      </c>
      <c r="S314" s="213"/>
      <c r="T314" s="215">
        <f>SUM(T315:T322)</f>
        <v>0</v>
      </c>
      <c r="AR314" s="216" t="s">
        <v>79</v>
      </c>
      <c r="AT314" s="217" t="s">
        <v>70</v>
      </c>
      <c r="AU314" s="217" t="s">
        <v>79</v>
      </c>
      <c r="AY314" s="216" t="s">
        <v>130</v>
      </c>
      <c r="BK314" s="218">
        <f>SUM(BK315:BK322)</f>
        <v>0</v>
      </c>
    </row>
    <row r="315" s="1" customFormat="1" ht="16.5" customHeight="1">
      <c r="B315" s="46"/>
      <c r="C315" s="221" t="s">
        <v>444</v>
      </c>
      <c r="D315" s="221" t="s">
        <v>132</v>
      </c>
      <c r="E315" s="222" t="s">
        <v>445</v>
      </c>
      <c r="F315" s="223" t="s">
        <v>446</v>
      </c>
      <c r="G315" s="224" t="s">
        <v>318</v>
      </c>
      <c r="H315" s="225">
        <v>357.5</v>
      </c>
      <c r="I315" s="226"/>
      <c r="J315" s="225">
        <f>ROUND(I315*H315,2)</f>
        <v>0</v>
      </c>
      <c r="K315" s="223" t="s">
        <v>21</v>
      </c>
      <c r="L315" s="72"/>
      <c r="M315" s="227" t="s">
        <v>21</v>
      </c>
      <c r="N315" s="228" t="s">
        <v>42</v>
      </c>
      <c r="O315" s="47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AR315" s="24" t="s">
        <v>136</v>
      </c>
      <c r="AT315" s="24" t="s">
        <v>132</v>
      </c>
      <c r="AU315" s="24" t="s">
        <v>81</v>
      </c>
      <c r="AY315" s="24" t="s">
        <v>130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4" t="s">
        <v>79</v>
      </c>
      <c r="BK315" s="231">
        <f>ROUND(I315*H315,2)</f>
        <v>0</v>
      </c>
      <c r="BL315" s="24" t="s">
        <v>136</v>
      </c>
      <c r="BM315" s="24" t="s">
        <v>447</v>
      </c>
    </row>
    <row r="316" s="11" customFormat="1">
      <c r="B316" s="232"/>
      <c r="C316" s="233"/>
      <c r="D316" s="234" t="s">
        <v>138</v>
      </c>
      <c r="E316" s="235" t="s">
        <v>21</v>
      </c>
      <c r="F316" s="236" t="s">
        <v>448</v>
      </c>
      <c r="G316" s="233"/>
      <c r="H316" s="235" t="s">
        <v>21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138</v>
      </c>
      <c r="AU316" s="242" t="s">
        <v>81</v>
      </c>
      <c r="AV316" s="11" t="s">
        <v>79</v>
      </c>
      <c r="AW316" s="11" t="s">
        <v>35</v>
      </c>
      <c r="AX316" s="11" t="s">
        <v>71</v>
      </c>
      <c r="AY316" s="242" t="s">
        <v>130</v>
      </c>
    </row>
    <row r="317" s="11" customFormat="1">
      <c r="B317" s="232"/>
      <c r="C317" s="233"/>
      <c r="D317" s="234" t="s">
        <v>138</v>
      </c>
      <c r="E317" s="235" t="s">
        <v>21</v>
      </c>
      <c r="F317" s="236" t="s">
        <v>449</v>
      </c>
      <c r="G317" s="233"/>
      <c r="H317" s="235" t="s">
        <v>21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AT317" s="242" t="s">
        <v>138</v>
      </c>
      <c r="AU317" s="242" t="s">
        <v>81</v>
      </c>
      <c r="AV317" s="11" t="s">
        <v>79</v>
      </c>
      <c r="AW317" s="11" t="s">
        <v>35</v>
      </c>
      <c r="AX317" s="11" t="s">
        <v>71</v>
      </c>
      <c r="AY317" s="242" t="s">
        <v>130</v>
      </c>
    </row>
    <row r="318" s="12" customFormat="1">
      <c r="B318" s="243"/>
      <c r="C318" s="244"/>
      <c r="D318" s="234" t="s">
        <v>138</v>
      </c>
      <c r="E318" s="245" t="s">
        <v>21</v>
      </c>
      <c r="F318" s="246" t="s">
        <v>450</v>
      </c>
      <c r="G318" s="244"/>
      <c r="H318" s="247">
        <v>65.599999999999994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138</v>
      </c>
      <c r="AU318" s="253" t="s">
        <v>81</v>
      </c>
      <c r="AV318" s="12" t="s">
        <v>81</v>
      </c>
      <c r="AW318" s="12" t="s">
        <v>35</v>
      </c>
      <c r="AX318" s="12" t="s">
        <v>71</v>
      </c>
      <c r="AY318" s="253" t="s">
        <v>130</v>
      </c>
    </row>
    <row r="319" s="12" customFormat="1">
      <c r="B319" s="243"/>
      <c r="C319" s="244"/>
      <c r="D319" s="234" t="s">
        <v>138</v>
      </c>
      <c r="E319" s="245" t="s">
        <v>21</v>
      </c>
      <c r="F319" s="246" t="s">
        <v>451</v>
      </c>
      <c r="G319" s="244"/>
      <c r="H319" s="247">
        <v>163.80000000000001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138</v>
      </c>
      <c r="AU319" s="253" t="s">
        <v>81</v>
      </c>
      <c r="AV319" s="12" t="s">
        <v>81</v>
      </c>
      <c r="AW319" s="12" t="s">
        <v>35</v>
      </c>
      <c r="AX319" s="12" t="s">
        <v>71</v>
      </c>
      <c r="AY319" s="253" t="s">
        <v>130</v>
      </c>
    </row>
    <row r="320" s="12" customFormat="1">
      <c r="B320" s="243"/>
      <c r="C320" s="244"/>
      <c r="D320" s="234" t="s">
        <v>138</v>
      </c>
      <c r="E320" s="245" t="s">
        <v>21</v>
      </c>
      <c r="F320" s="246" t="s">
        <v>452</v>
      </c>
      <c r="G320" s="244"/>
      <c r="H320" s="247">
        <v>126.5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AT320" s="253" t="s">
        <v>138</v>
      </c>
      <c r="AU320" s="253" t="s">
        <v>81</v>
      </c>
      <c r="AV320" s="12" t="s">
        <v>81</v>
      </c>
      <c r="AW320" s="12" t="s">
        <v>35</v>
      </c>
      <c r="AX320" s="12" t="s">
        <v>71</v>
      </c>
      <c r="AY320" s="253" t="s">
        <v>130</v>
      </c>
    </row>
    <row r="321" s="12" customFormat="1">
      <c r="B321" s="243"/>
      <c r="C321" s="244"/>
      <c r="D321" s="234" t="s">
        <v>138</v>
      </c>
      <c r="E321" s="245" t="s">
        <v>21</v>
      </c>
      <c r="F321" s="246" t="s">
        <v>453</v>
      </c>
      <c r="G321" s="244"/>
      <c r="H321" s="247">
        <v>1.6000000000000001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138</v>
      </c>
      <c r="AU321" s="253" t="s">
        <v>81</v>
      </c>
      <c r="AV321" s="12" t="s">
        <v>81</v>
      </c>
      <c r="AW321" s="12" t="s">
        <v>35</v>
      </c>
      <c r="AX321" s="12" t="s">
        <v>71</v>
      </c>
      <c r="AY321" s="253" t="s">
        <v>130</v>
      </c>
    </row>
    <row r="322" s="13" customFormat="1">
      <c r="B322" s="254"/>
      <c r="C322" s="255"/>
      <c r="D322" s="234" t="s">
        <v>138</v>
      </c>
      <c r="E322" s="256" t="s">
        <v>21</v>
      </c>
      <c r="F322" s="257" t="s">
        <v>169</v>
      </c>
      <c r="G322" s="255"/>
      <c r="H322" s="258">
        <v>357.5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AT322" s="264" t="s">
        <v>138</v>
      </c>
      <c r="AU322" s="264" t="s">
        <v>81</v>
      </c>
      <c r="AV322" s="13" t="s">
        <v>136</v>
      </c>
      <c r="AW322" s="13" t="s">
        <v>35</v>
      </c>
      <c r="AX322" s="13" t="s">
        <v>79</v>
      </c>
      <c r="AY322" s="264" t="s">
        <v>130</v>
      </c>
    </row>
    <row r="323" s="10" customFormat="1" ht="29.88" customHeight="1">
      <c r="B323" s="205"/>
      <c r="C323" s="206"/>
      <c r="D323" s="207" t="s">
        <v>70</v>
      </c>
      <c r="E323" s="219" t="s">
        <v>454</v>
      </c>
      <c r="F323" s="219" t="s">
        <v>455</v>
      </c>
      <c r="G323" s="206"/>
      <c r="H323" s="206"/>
      <c r="I323" s="209"/>
      <c r="J323" s="220">
        <f>BK323</f>
        <v>0</v>
      </c>
      <c r="K323" s="206"/>
      <c r="L323" s="211"/>
      <c r="M323" s="212"/>
      <c r="N323" s="213"/>
      <c r="O323" s="213"/>
      <c r="P323" s="214">
        <f>P324</f>
        <v>0</v>
      </c>
      <c r="Q323" s="213"/>
      <c r="R323" s="214">
        <f>R324</f>
        <v>0</v>
      </c>
      <c r="S323" s="213"/>
      <c r="T323" s="215">
        <f>T324</f>
        <v>0</v>
      </c>
      <c r="AR323" s="216" t="s">
        <v>79</v>
      </c>
      <c r="AT323" s="217" t="s">
        <v>70</v>
      </c>
      <c r="AU323" s="217" t="s">
        <v>79</v>
      </c>
      <c r="AY323" s="216" t="s">
        <v>130</v>
      </c>
      <c r="BK323" s="218">
        <f>BK324</f>
        <v>0</v>
      </c>
    </row>
    <row r="324" s="1" customFormat="1" ht="16.5" customHeight="1">
      <c r="B324" s="46"/>
      <c r="C324" s="221" t="s">
        <v>456</v>
      </c>
      <c r="D324" s="221" t="s">
        <v>132</v>
      </c>
      <c r="E324" s="222" t="s">
        <v>457</v>
      </c>
      <c r="F324" s="223" t="s">
        <v>458</v>
      </c>
      <c r="G324" s="224" t="s">
        <v>318</v>
      </c>
      <c r="H324" s="225">
        <v>309.69999999999999</v>
      </c>
      <c r="I324" s="226"/>
      <c r="J324" s="225">
        <f>ROUND(I324*H324,2)</f>
        <v>0</v>
      </c>
      <c r="K324" s="223" t="s">
        <v>173</v>
      </c>
      <c r="L324" s="72"/>
      <c r="M324" s="227" t="s">
        <v>21</v>
      </c>
      <c r="N324" s="285" t="s">
        <v>42</v>
      </c>
      <c r="O324" s="286"/>
      <c r="P324" s="287">
        <f>O324*H324</f>
        <v>0</v>
      </c>
      <c r="Q324" s="287">
        <v>0</v>
      </c>
      <c r="R324" s="287">
        <f>Q324*H324</f>
        <v>0</v>
      </c>
      <c r="S324" s="287">
        <v>0</v>
      </c>
      <c r="T324" s="288">
        <f>S324*H324</f>
        <v>0</v>
      </c>
      <c r="AR324" s="24" t="s">
        <v>136</v>
      </c>
      <c r="AT324" s="24" t="s">
        <v>132</v>
      </c>
      <c r="AU324" s="24" t="s">
        <v>81</v>
      </c>
      <c r="AY324" s="24" t="s">
        <v>130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4" t="s">
        <v>79</v>
      </c>
      <c r="BK324" s="231">
        <f>ROUND(I324*H324,2)</f>
        <v>0</v>
      </c>
      <c r="BL324" s="24" t="s">
        <v>136</v>
      </c>
      <c r="BM324" s="24" t="s">
        <v>459</v>
      </c>
    </row>
    <row r="325" s="1" customFormat="1" ht="6.96" customHeight="1">
      <c r="B325" s="67"/>
      <c r="C325" s="68"/>
      <c r="D325" s="68"/>
      <c r="E325" s="68"/>
      <c r="F325" s="68"/>
      <c r="G325" s="68"/>
      <c r="H325" s="68"/>
      <c r="I325" s="166"/>
      <c r="J325" s="68"/>
      <c r="K325" s="68"/>
      <c r="L325" s="72"/>
    </row>
  </sheetData>
  <sheetProtection sheet="1" autoFilter="0" formatColumns="0" formatRows="0" objects="1" scenarios="1" spinCount="100000" saltValue="/ji/i+8VAjwpV1iCiG4tg9GoS2dhbYR89OxQqAnNVjoa6qRFEPCsEVw4DcIQrUs26GY6JJCvXYAtegwGx+2uMQ==" hashValue="cwfKF5IliTcLdP6ANIzBhaDwvbGvI8oKcmk68ltub5bzh7d++7OoXx7fJk6QSlp9Sh4mZ58ljcvT2jpXhVu96g==" algorithmName="SHA-512" password="CC35"/>
  <autoFilter ref="C84:K324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81</v>
      </c>
    </row>
    <row r="4" ht="36.96" customHeight="1">
      <c r="B4" s="28"/>
      <c r="C4" s="29"/>
      <c r="D4" s="30" t="s">
        <v>97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 xml:space="preserve">DVT KUCÍNSKÝ POTOK, Ř.KM 0,05 A 0,25  PŘÍCHOVICE- OPRAVA KAMENNÝCH STUPNŮ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98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460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13. 11. 2017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37</v>
      </c>
      <c r="E27" s="47"/>
      <c r="F27" s="47"/>
      <c r="G27" s="47"/>
      <c r="H27" s="47"/>
      <c r="I27" s="144"/>
      <c r="J27" s="155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6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7">
        <f>ROUND(SUM(BE85:BE257), 2)</f>
        <v>0</v>
      </c>
      <c r="G30" s="47"/>
      <c r="H30" s="47"/>
      <c r="I30" s="158">
        <v>0.20999999999999999</v>
      </c>
      <c r="J30" s="157">
        <f>ROUND(ROUND((SUM(BE85:BE257)),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7">
        <f>ROUND(SUM(BF85:BF257), 2)</f>
        <v>0</v>
      </c>
      <c r="G31" s="47"/>
      <c r="H31" s="47"/>
      <c r="I31" s="158">
        <v>0.14999999999999999</v>
      </c>
      <c r="J31" s="157">
        <f>ROUND(ROUND((SUM(BF85:BF257)),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7">
        <f>ROUND(SUM(BG85:BG257),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7">
        <f>ROUND(SUM(BH85:BH257),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7">
        <f>ROUND(SUM(BI85:BI257),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47</v>
      </c>
      <c r="E36" s="98"/>
      <c r="F36" s="98"/>
      <c r="G36" s="161" t="s">
        <v>48</v>
      </c>
      <c r="H36" s="162" t="s">
        <v>49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100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 xml:space="preserve">DVT KUCÍNSKÝ POTOK, Ř.KM 0,05 A 0,25  PŘÍCHOVICE- OPRAVA KAMENNÝCH STUPNŮ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98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02 - SO 02 Kamenný stupeň ř.km 0,25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Příchovice</v>
      </c>
      <c r="G49" s="47"/>
      <c r="H49" s="47"/>
      <c r="I49" s="146" t="s">
        <v>25</v>
      </c>
      <c r="J49" s="147" t="str">
        <f>IF(J12="","",J12)</f>
        <v>13. 11. 2017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Ing. Jiří Tagl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101</v>
      </c>
      <c r="D54" s="159"/>
      <c r="E54" s="159"/>
      <c r="F54" s="159"/>
      <c r="G54" s="159"/>
      <c r="H54" s="159"/>
      <c r="I54" s="173"/>
      <c r="J54" s="174" t="s">
        <v>102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103</v>
      </c>
      <c r="D56" s="47"/>
      <c r="E56" s="47"/>
      <c r="F56" s="47"/>
      <c r="G56" s="47"/>
      <c r="H56" s="47"/>
      <c r="I56" s="144"/>
      <c r="J56" s="155">
        <f>J85</f>
        <v>0</v>
      </c>
      <c r="K56" s="51"/>
      <c r="AU56" s="24" t="s">
        <v>104</v>
      </c>
    </row>
    <row r="57" s="7" customFormat="1" ht="24.96" customHeight="1">
      <c r="B57" s="177"/>
      <c r="C57" s="178"/>
      <c r="D57" s="179" t="s">
        <v>105</v>
      </c>
      <c r="E57" s="180"/>
      <c r="F57" s="180"/>
      <c r="G57" s="180"/>
      <c r="H57" s="180"/>
      <c r="I57" s="181"/>
      <c r="J57" s="182">
        <f>J86</f>
        <v>0</v>
      </c>
      <c r="K57" s="183"/>
    </row>
    <row r="58" s="8" customFormat="1" ht="19.92" customHeight="1">
      <c r="B58" s="184"/>
      <c r="C58" s="185"/>
      <c r="D58" s="186" t="s">
        <v>106</v>
      </c>
      <c r="E58" s="187"/>
      <c r="F58" s="187"/>
      <c r="G58" s="187"/>
      <c r="H58" s="187"/>
      <c r="I58" s="188"/>
      <c r="J58" s="189">
        <f>J87</f>
        <v>0</v>
      </c>
      <c r="K58" s="190"/>
    </row>
    <row r="59" s="8" customFormat="1" ht="19.92" customHeight="1">
      <c r="B59" s="184"/>
      <c r="C59" s="185"/>
      <c r="D59" s="186" t="s">
        <v>107</v>
      </c>
      <c r="E59" s="187"/>
      <c r="F59" s="187"/>
      <c r="G59" s="187"/>
      <c r="H59" s="187"/>
      <c r="I59" s="188"/>
      <c r="J59" s="189">
        <f>J152</f>
        <v>0</v>
      </c>
      <c r="K59" s="190"/>
    </row>
    <row r="60" s="8" customFormat="1" ht="19.92" customHeight="1">
      <c r="B60" s="184"/>
      <c r="C60" s="185"/>
      <c r="D60" s="186" t="s">
        <v>108</v>
      </c>
      <c r="E60" s="187"/>
      <c r="F60" s="187"/>
      <c r="G60" s="187"/>
      <c r="H60" s="187"/>
      <c r="I60" s="188"/>
      <c r="J60" s="189">
        <f>J161</f>
        <v>0</v>
      </c>
      <c r="K60" s="190"/>
    </row>
    <row r="61" s="8" customFormat="1" ht="19.92" customHeight="1">
      <c r="B61" s="184"/>
      <c r="C61" s="185"/>
      <c r="D61" s="186" t="s">
        <v>109</v>
      </c>
      <c r="E61" s="187"/>
      <c r="F61" s="187"/>
      <c r="G61" s="187"/>
      <c r="H61" s="187"/>
      <c r="I61" s="188"/>
      <c r="J61" s="189">
        <f>J198</f>
        <v>0</v>
      </c>
      <c r="K61" s="190"/>
    </row>
    <row r="62" s="8" customFormat="1" ht="19.92" customHeight="1">
      <c r="B62" s="184"/>
      <c r="C62" s="185"/>
      <c r="D62" s="186" t="s">
        <v>110</v>
      </c>
      <c r="E62" s="187"/>
      <c r="F62" s="187"/>
      <c r="G62" s="187"/>
      <c r="H62" s="187"/>
      <c r="I62" s="188"/>
      <c r="J62" s="189">
        <f>J226</f>
        <v>0</v>
      </c>
      <c r="K62" s="190"/>
    </row>
    <row r="63" s="8" customFormat="1" ht="19.92" customHeight="1">
      <c r="B63" s="184"/>
      <c r="C63" s="185"/>
      <c r="D63" s="186" t="s">
        <v>111</v>
      </c>
      <c r="E63" s="187"/>
      <c r="F63" s="187"/>
      <c r="G63" s="187"/>
      <c r="H63" s="187"/>
      <c r="I63" s="188"/>
      <c r="J63" s="189">
        <f>J230</f>
        <v>0</v>
      </c>
      <c r="K63" s="190"/>
    </row>
    <row r="64" s="8" customFormat="1" ht="19.92" customHeight="1">
      <c r="B64" s="184"/>
      <c r="C64" s="185"/>
      <c r="D64" s="186" t="s">
        <v>112</v>
      </c>
      <c r="E64" s="187"/>
      <c r="F64" s="187"/>
      <c r="G64" s="187"/>
      <c r="H64" s="187"/>
      <c r="I64" s="188"/>
      <c r="J64" s="189">
        <f>J247</f>
        <v>0</v>
      </c>
      <c r="K64" s="190"/>
    </row>
    <row r="65" s="8" customFormat="1" ht="19.92" customHeight="1">
      <c r="B65" s="184"/>
      <c r="C65" s="185"/>
      <c r="D65" s="186" t="s">
        <v>113</v>
      </c>
      <c r="E65" s="187"/>
      <c r="F65" s="187"/>
      <c r="G65" s="187"/>
      <c r="H65" s="187"/>
      <c r="I65" s="188"/>
      <c r="J65" s="189">
        <f>J256</f>
        <v>0</v>
      </c>
      <c r="K65" s="190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4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6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69"/>
      <c r="J71" s="71"/>
      <c r="K71" s="71"/>
      <c r="L71" s="72"/>
    </row>
    <row r="72" s="1" customFormat="1" ht="36.96" customHeight="1">
      <c r="B72" s="46"/>
      <c r="C72" s="73" t="s">
        <v>114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6.5" customHeight="1">
      <c r="B75" s="46"/>
      <c r="C75" s="74"/>
      <c r="D75" s="74"/>
      <c r="E75" s="192" t="str">
        <f>E7</f>
        <v xml:space="preserve">DVT KUCÍNSKÝ POTOK, Ř.KM 0,05 A 0,25  PŘÍCHOVICE- OPRAVA KAMENNÝCH STUPNŮ</v>
      </c>
      <c r="F75" s="76"/>
      <c r="G75" s="76"/>
      <c r="H75" s="76"/>
      <c r="I75" s="191"/>
      <c r="J75" s="74"/>
      <c r="K75" s="74"/>
      <c r="L75" s="72"/>
    </row>
    <row r="76" s="1" customFormat="1" ht="14.4" customHeight="1">
      <c r="B76" s="46"/>
      <c r="C76" s="76" t="s">
        <v>98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>02 - SO 02 Kamenný stupeň ř.km 0,25</v>
      </c>
      <c r="F77" s="74"/>
      <c r="G77" s="74"/>
      <c r="H77" s="74"/>
      <c r="I77" s="191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193" t="str">
        <f>F12</f>
        <v>Příchovice</v>
      </c>
      <c r="G79" s="74"/>
      <c r="H79" s="74"/>
      <c r="I79" s="194" t="s">
        <v>25</v>
      </c>
      <c r="J79" s="85" t="str">
        <f>IF(J12="","",J12)</f>
        <v>13. 11. 2017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193" t="str">
        <f>E15</f>
        <v xml:space="preserve"> </v>
      </c>
      <c r="G81" s="74"/>
      <c r="H81" s="74"/>
      <c r="I81" s="194" t="s">
        <v>33</v>
      </c>
      <c r="J81" s="193" t="str">
        <f>E21</f>
        <v xml:space="preserve">Ing. Jiří Tagl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193" t="str">
        <f>IF(E18="","",E18)</f>
        <v/>
      </c>
      <c r="G82" s="74"/>
      <c r="H82" s="74"/>
      <c r="I82" s="191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9" customFormat="1" ht="29.28" customHeight="1">
      <c r="B84" s="195"/>
      <c r="C84" s="196" t="s">
        <v>115</v>
      </c>
      <c r="D84" s="197" t="s">
        <v>56</v>
      </c>
      <c r="E84" s="197" t="s">
        <v>52</v>
      </c>
      <c r="F84" s="197" t="s">
        <v>116</v>
      </c>
      <c r="G84" s="197" t="s">
        <v>117</v>
      </c>
      <c r="H84" s="197" t="s">
        <v>118</v>
      </c>
      <c r="I84" s="198" t="s">
        <v>119</v>
      </c>
      <c r="J84" s="197" t="s">
        <v>102</v>
      </c>
      <c r="K84" s="199" t="s">
        <v>120</v>
      </c>
      <c r="L84" s="200"/>
      <c r="M84" s="102" t="s">
        <v>121</v>
      </c>
      <c r="N84" s="103" t="s">
        <v>41</v>
      </c>
      <c r="O84" s="103" t="s">
        <v>122</v>
      </c>
      <c r="P84" s="103" t="s">
        <v>123</v>
      </c>
      <c r="Q84" s="103" t="s">
        <v>124</v>
      </c>
      <c r="R84" s="103" t="s">
        <v>125</v>
      </c>
      <c r="S84" s="103" t="s">
        <v>126</v>
      </c>
      <c r="T84" s="104" t="s">
        <v>127</v>
      </c>
    </row>
    <row r="85" s="1" customFormat="1" ht="29.28" customHeight="1">
      <c r="B85" s="46"/>
      <c r="C85" s="108" t="s">
        <v>103</v>
      </c>
      <c r="D85" s="74"/>
      <c r="E85" s="74"/>
      <c r="F85" s="74"/>
      <c r="G85" s="74"/>
      <c r="H85" s="74"/>
      <c r="I85" s="191"/>
      <c r="J85" s="201">
        <f>BK85</f>
        <v>0</v>
      </c>
      <c r="K85" s="74"/>
      <c r="L85" s="72"/>
      <c r="M85" s="105"/>
      <c r="N85" s="106"/>
      <c r="O85" s="106"/>
      <c r="P85" s="202">
        <f>P86</f>
        <v>0</v>
      </c>
      <c r="Q85" s="106"/>
      <c r="R85" s="202">
        <f>R86</f>
        <v>208.39770400000003</v>
      </c>
      <c r="S85" s="106"/>
      <c r="T85" s="203">
        <f>T86</f>
        <v>121.02500000000001</v>
      </c>
      <c r="AT85" s="24" t="s">
        <v>70</v>
      </c>
      <c r="AU85" s="24" t="s">
        <v>104</v>
      </c>
      <c r="BK85" s="204">
        <f>BK86</f>
        <v>0</v>
      </c>
    </row>
    <row r="86" s="10" customFormat="1" ht="37.44001" customHeight="1">
      <c r="B86" s="205"/>
      <c r="C86" s="206"/>
      <c r="D86" s="207" t="s">
        <v>70</v>
      </c>
      <c r="E86" s="208" t="s">
        <v>128</v>
      </c>
      <c r="F86" s="208" t="s">
        <v>129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P87+P152+P161+P198+P226+P230+P247+P256</f>
        <v>0</v>
      </c>
      <c r="Q86" s="213"/>
      <c r="R86" s="214">
        <f>R87+R152+R161+R198+R226+R230+R247+R256</f>
        <v>208.39770400000003</v>
      </c>
      <c r="S86" s="213"/>
      <c r="T86" s="215">
        <f>T87+T152+T161+T198+T226+T230+T247+T256</f>
        <v>121.02500000000001</v>
      </c>
      <c r="AR86" s="216" t="s">
        <v>79</v>
      </c>
      <c r="AT86" s="217" t="s">
        <v>70</v>
      </c>
      <c r="AU86" s="217" t="s">
        <v>71</v>
      </c>
      <c r="AY86" s="216" t="s">
        <v>130</v>
      </c>
      <c r="BK86" s="218">
        <f>BK87+BK152+BK161+BK198+BK226+BK230+BK247+BK256</f>
        <v>0</v>
      </c>
    </row>
    <row r="87" s="10" customFormat="1" ht="19.92" customHeight="1">
      <c r="B87" s="205"/>
      <c r="C87" s="206"/>
      <c r="D87" s="207" t="s">
        <v>70</v>
      </c>
      <c r="E87" s="219" t="s">
        <v>79</v>
      </c>
      <c r="F87" s="219" t="s">
        <v>131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SUM(P88:P151)</f>
        <v>0</v>
      </c>
      <c r="Q87" s="213"/>
      <c r="R87" s="214">
        <f>SUM(R88:R151)</f>
        <v>0.019029999999999998</v>
      </c>
      <c r="S87" s="213"/>
      <c r="T87" s="215">
        <f>SUM(T88:T151)</f>
        <v>51.399999999999999</v>
      </c>
      <c r="AR87" s="216" t="s">
        <v>79</v>
      </c>
      <c r="AT87" s="217" t="s">
        <v>70</v>
      </c>
      <c r="AU87" s="217" t="s">
        <v>79</v>
      </c>
      <c r="AY87" s="216" t="s">
        <v>130</v>
      </c>
      <c r="BK87" s="218">
        <f>SUM(BK88:BK151)</f>
        <v>0</v>
      </c>
    </row>
    <row r="88" s="1" customFormat="1" ht="16.5" customHeight="1">
      <c r="B88" s="46"/>
      <c r="C88" s="221" t="s">
        <v>79</v>
      </c>
      <c r="D88" s="221" t="s">
        <v>132</v>
      </c>
      <c r="E88" s="222" t="s">
        <v>142</v>
      </c>
      <c r="F88" s="223" t="s">
        <v>143</v>
      </c>
      <c r="G88" s="224" t="s">
        <v>144</v>
      </c>
      <c r="H88" s="225">
        <v>13</v>
      </c>
      <c r="I88" s="226"/>
      <c r="J88" s="225">
        <f>ROUND(I88*H88,2)</f>
        <v>0</v>
      </c>
      <c r="K88" s="223" t="s">
        <v>21</v>
      </c>
      <c r="L88" s="72"/>
      <c r="M88" s="227" t="s">
        <v>21</v>
      </c>
      <c r="N88" s="228" t="s">
        <v>42</v>
      </c>
      <c r="O88" s="47"/>
      <c r="P88" s="229">
        <f>O88*H88</f>
        <v>0</v>
      </c>
      <c r="Q88" s="229">
        <v>5.0000000000000002E-05</v>
      </c>
      <c r="R88" s="229">
        <f>Q88*H88</f>
        <v>0.00065000000000000008</v>
      </c>
      <c r="S88" s="229">
        <v>0</v>
      </c>
      <c r="T88" s="230">
        <f>S88*H88</f>
        <v>0</v>
      </c>
      <c r="AR88" s="24" t="s">
        <v>136</v>
      </c>
      <c r="AT88" s="24" t="s">
        <v>132</v>
      </c>
      <c r="AU88" s="24" t="s">
        <v>81</v>
      </c>
      <c r="AY88" s="24" t="s">
        <v>130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4" t="s">
        <v>79</v>
      </c>
      <c r="BK88" s="231">
        <f>ROUND(I88*H88,2)</f>
        <v>0</v>
      </c>
      <c r="BL88" s="24" t="s">
        <v>136</v>
      </c>
      <c r="BM88" s="24" t="s">
        <v>461</v>
      </c>
    </row>
    <row r="89" s="11" customFormat="1">
      <c r="B89" s="232"/>
      <c r="C89" s="233"/>
      <c r="D89" s="234" t="s">
        <v>138</v>
      </c>
      <c r="E89" s="235" t="s">
        <v>21</v>
      </c>
      <c r="F89" s="236" t="s">
        <v>146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138</v>
      </c>
      <c r="AU89" s="242" t="s">
        <v>81</v>
      </c>
      <c r="AV89" s="11" t="s">
        <v>79</v>
      </c>
      <c r="AW89" s="11" t="s">
        <v>35</v>
      </c>
      <c r="AX89" s="11" t="s">
        <v>71</v>
      </c>
      <c r="AY89" s="242" t="s">
        <v>130</v>
      </c>
    </row>
    <row r="90" s="12" customFormat="1">
      <c r="B90" s="243"/>
      <c r="C90" s="244"/>
      <c r="D90" s="234" t="s">
        <v>138</v>
      </c>
      <c r="E90" s="245" t="s">
        <v>21</v>
      </c>
      <c r="F90" s="246" t="s">
        <v>462</v>
      </c>
      <c r="G90" s="244"/>
      <c r="H90" s="247">
        <v>13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138</v>
      </c>
      <c r="AU90" s="253" t="s">
        <v>81</v>
      </c>
      <c r="AV90" s="12" t="s">
        <v>81</v>
      </c>
      <c r="AW90" s="12" t="s">
        <v>35</v>
      </c>
      <c r="AX90" s="12" t="s">
        <v>79</v>
      </c>
      <c r="AY90" s="253" t="s">
        <v>130</v>
      </c>
    </row>
    <row r="91" s="1" customFormat="1" ht="16.5" customHeight="1">
      <c r="B91" s="46"/>
      <c r="C91" s="221" t="s">
        <v>81</v>
      </c>
      <c r="D91" s="221" t="s">
        <v>132</v>
      </c>
      <c r="E91" s="222" t="s">
        <v>149</v>
      </c>
      <c r="F91" s="223" t="s">
        <v>150</v>
      </c>
      <c r="G91" s="224" t="s">
        <v>144</v>
      </c>
      <c r="H91" s="225">
        <v>1</v>
      </c>
      <c r="I91" s="226"/>
      <c r="J91" s="225">
        <f>ROUND(I91*H91,2)</f>
        <v>0</v>
      </c>
      <c r="K91" s="223" t="s">
        <v>21</v>
      </c>
      <c r="L91" s="72"/>
      <c r="M91" s="227" t="s">
        <v>21</v>
      </c>
      <c r="N91" s="228" t="s">
        <v>42</v>
      </c>
      <c r="O91" s="47"/>
      <c r="P91" s="229">
        <f>O91*H91</f>
        <v>0</v>
      </c>
      <c r="Q91" s="229">
        <v>5.0000000000000002E-05</v>
      </c>
      <c r="R91" s="229">
        <f>Q91*H91</f>
        <v>5.0000000000000002E-05</v>
      </c>
      <c r="S91" s="229">
        <v>0</v>
      </c>
      <c r="T91" s="230">
        <f>S91*H91</f>
        <v>0</v>
      </c>
      <c r="AR91" s="24" t="s">
        <v>136</v>
      </c>
      <c r="AT91" s="24" t="s">
        <v>132</v>
      </c>
      <c r="AU91" s="24" t="s">
        <v>81</v>
      </c>
      <c r="AY91" s="24" t="s">
        <v>130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4" t="s">
        <v>79</v>
      </c>
      <c r="BK91" s="231">
        <f>ROUND(I91*H91,2)</f>
        <v>0</v>
      </c>
      <c r="BL91" s="24" t="s">
        <v>136</v>
      </c>
      <c r="BM91" s="24" t="s">
        <v>463</v>
      </c>
    </row>
    <row r="92" s="11" customFormat="1">
      <c r="B92" s="232"/>
      <c r="C92" s="233"/>
      <c r="D92" s="234" t="s">
        <v>138</v>
      </c>
      <c r="E92" s="235" t="s">
        <v>21</v>
      </c>
      <c r="F92" s="236" t="s">
        <v>146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138</v>
      </c>
      <c r="AU92" s="242" t="s">
        <v>81</v>
      </c>
      <c r="AV92" s="11" t="s">
        <v>79</v>
      </c>
      <c r="AW92" s="11" t="s">
        <v>35</v>
      </c>
      <c r="AX92" s="11" t="s">
        <v>71</v>
      </c>
      <c r="AY92" s="242" t="s">
        <v>130</v>
      </c>
    </row>
    <row r="93" s="12" customFormat="1">
      <c r="B93" s="243"/>
      <c r="C93" s="244"/>
      <c r="D93" s="234" t="s">
        <v>138</v>
      </c>
      <c r="E93" s="245" t="s">
        <v>21</v>
      </c>
      <c r="F93" s="246" t="s">
        <v>141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138</v>
      </c>
      <c r="AU93" s="253" t="s">
        <v>81</v>
      </c>
      <c r="AV93" s="12" t="s">
        <v>81</v>
      </c>
      <c r="AW93" s="12" t="s">
        <v>35</v>
      </c>
      <c r="AX93" s="12" t="s">
        <v>79</v>
      </c>
      <c r="AY93" s="253" t="s">
        <v>130</v>
      </c>
    </row>
    <row r="94" s="1" customFormat="1" ht="16.5" customHeight="1">
      <c r="B94" s="46"/>
      <c r="C94" s="221" t="s">
        <v>148</v>
      </c>
      <c r="D94" s="221" t="s">
        <v>132</v>
      </c>
      <c r="E94" s="222" t="s">
        <v>464</v>
      </c>
      <c r="F94" s="223" t="s">
        <v>465</v>
      </c>
      <c r="G94" s="224" t="s">
        <v>144</v>
      </c>
      <c r="H94" s="225">
        <v>3</v>
      </c>
      <c r="I94" s="226"/>
      <c r="J94" s="225">
        <f>ROUND(I94*H94,2)</f>
        <v>0</v>
      </c>
      <c r="K94" s="223" t="s">
        <v>173</v>
      </c>
      <c r="L94" s="72"/>
      <c r="M94" s="227" t="s">
        <v>21</v>
      </c>
      <c r="N94" s="228" t="s">
        <v>42</v>
      </c>
      <c r="O94" s="47"/>
      <c r="P94" s="229">
        <f>O94*H94</f>
        <v>0</v>
      </c>
      <c r="Q94" s="229">
        <v>9.0000000000000006E-05</v>
      </c>
      <c r="R94" s="229">
        <f>Q94*H94</f>
        <v>0.00027</v>
      </c>
      <c r="S94" s="229">
        <v>0</v>
      </c>
      <c r="T94" s="230">
        <f>S94*H94</f>
        <v>0</v>
      </c>
      <c r="AR94" s="24" t="s">
        <v>136</v>
      </c>
      <c r="AT94" s="24" t="s">
        <v>132</v>
      </c>
      <c r="AU94" s="24" t="s">
        <v>81</v>
      </c>
      <c r="AY94" s="24" t="s">
        <v>130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4" t="s">
        <v>79</v>
      </c>
      <c r="BK94" s="231">
        <f>ROUND(I94*H94,2)</f>
        <v>0</v>
      </c>
      <c r="BL94" s="24" t="s">
        <v>136</v>
      </c>
      <c r="BM94" s="24" t="s">
        <v>466</v>
      </c>
    </row>
    <row r="95" s="11" customFormat="1">
      <c r="B95" s="232"/>
      <c r="C95" s="233"/>
      <c r="D95" s="234" t="s">
        <v>138</v>
      </c>
      <c r="E95" s="235" t="s">
        <v>21</v>
      </c>
      <c r="F95" s="236" t="s">
        <v>146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138</v>
      </c>
      <c r="AU95" s="242" t="s">
        <v>81</v>
      </c>
      <c r="AV95" s="11" t="s">
        <v>79</v>
      </c>
      <c r="AW95" s="11" t="s">
        <v>35</v>
      </c>
      <c r="AX95" s="11" t="s">
        <v>71</v>
      </c>
      <c r="AY95" s="242" t="s">
        <v>130</v>
      </c>
    </row>
    <row r="96" s="12" customFormat="1">
      <c r="B96" s="243"/>
      <c r="C96" s="244"/>
      <c r="D96" s="234" t="s">
        <v>138</v>
      </c>
      <c r="E96" s="245" t="s">
        <v>21</v>
      </c>
      <c r="F96" s="246" t="s">
        <v>147</v>
      </c>
      <c r="G96" s="244"/>
      <c r="H96" s="247">
        <v>3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138</v>
      </c>
      <c r="AU96" s="253" t="s">
        <v>81</v>
      </c>
      <c r="AV96" s="12" t="s">
        <v>81</v>
      </c>
      <c r="AW96" s="12" t="s">
        <v>35</v>
      </c>
      <c r="AX96" s="12" t="s">
        <v>79</v>
      </c>
      <c r="AY96" s="253" t="s">
        <v>130</v>
      </c>
    </row>
    <row r="97" s="1" customFormat="1" ht="16.5" customHeight="1">
      <c r="B97" s="46"/>
      <c r="C97" s="221" t="s">
        <v>136</v>
      </c>
      <c r="D97" s="221" t="s">
        <v>132</v>
      </c>
      <c r="E97" s="222" t="s">
        <v>156</v>
      </c>
      <c r="F97" s="223" t="s">
        <v>157</v>
      </c>
      <c r="G97" s="224" t="s">
        <v>144</v>
      </c>
      <c r="H97" s="225">
        <v>1</v>
      </c>
      <c r="I97" s="226"/>
      <c r="J97" s="225">
        <f>ROUND(I97*H97,2)</f>
        <v>0</v>
      </c>
      <c r="K97" s="223" t="s">
        <v>21</v>
      </c>
      <c r="L97" s="72"/>
      <c r="M97" s="227" t="s">
        <v>21</v>
      </c>
      <c r="N97" s="228" t="s">
        <v>42</v>
      </c>
      <c r="O97" s="47"/>
      <c r="P97" s="229">
        <f>O97*H97</f>
        <v>0</v>
      </c>
      <c r="Q97" s="229">
        <v>9.0000000000000006E-05</v>
      </c>
      <c r="R97" s="229">
        <f>Q97*H97</f>
        <v>9.0000000000000006E-05</v>
      </c>
      <c r="S97" s="229">
        <v>0</v>
      </c>
      <c r="T97" s="230">
        <f>S97*H97</f>
        <v>0</v>
      </c>
      <c r="AR97" s="24" t="s">
        <v>136</v>
      </c>
      <c r="AT97" s="24" t="s">
        <v>132</v>
      </c>
      <c r="AU97" s="24" t="s">
        <v>81</v>
      </c>
      <c r="AY97" s="24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4" t="s">
        <v>79</v>
      </c>
      <c r="BK97" s="231">
        <f>ROUND(I97*H97,2)</f>
        <v>0</v>
      </c>
      <c r="BL97" s="24" t="s">
        <v>136</v>
      </c>
      <c r="BM97" s="24" t="s">
        <v>467</v>
      </c>
    </row>
    <row r="98" s="11" customFormat="1">
      <c r="B98" s="232"/>
      <c r="C98" s="233"/>
      <c r="D98" s="234" t="s">
        <v>138</v>
      </c>
      <c r="E98" s="235" t="s">
        <v>21</v>
      </c>
      <c r="F98" s="236" t="s">
        <v>146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138</v>
      </c>
      <c r="AU98" s="242" t="s">
        <v>81</v>
      </c>
      <c r="AV98" s="11" t="s">
        <v>79</v>
      </c>
      <c r="AW98" s="11" t="s">
        <v>35</v>
      </c>
      <c r="AX98" s="11" t="s">
        <v>71</v>
      </c>
      <c r="AY98" s="242" t="s">
        <v>130</v>
      </c>
    </row>
    <row r="99" s="12" customFormat="1">
      <c r="B99" s="243"/>
      <c r="C99" s="244"/>
      <c r="D99" s="234" t="s">
        <v>138</v>
      </c>
      <c r="E99" s="245" t="s">
        <v>21</v>
      </c>
      <c r="F99" s="246" t="s">
        <v>141</v>
      </c>
      <c r="G99" s="244"/>
      <c r="H99" s="247">
        <v>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138</v>
      </c>
      <c r="AU99" s="253" t="s">
        <v>81</v>
      </c>
      <c r="AV99" s="12" t="s">
        <v>81</v>
      </c>
      <c r="AW99" s="12" t="s">
        <v>35</v>
      </c>
      <c r="AX99" s="12" t="s">
        <v>79</v>
      </c>
      <c r="AY99" s="253" t="s">
        <v>130</v>
      </c>
    </row>
    <row r="100" s="1" customFormat="1" ht="16.5" customHeight="1">
      <c r="B100" s="46"/>
      <c r="C100" s="221" t="s">
        <v>155</v>
      </c>
      <c r="D100" s="221" t="s">
        <v>132</v>
      </c>
      <c r="E100" s="222" t="s">
        <v>160</v>
      </c>
      <c r="F100" s="223" t="s">
        <v>161</v>
      </c>
      <c r="G100" s="224" t="s">
        <v>162</v>
      </c>
      <c r="H100" s="225">
        <v>25.699999999999999</v>
      </c>
      <c r="I100" s="226"/>
      <c r="J100" s="225">
        <f>ROUND(I100*H100,2)</f>
        <v>0</v>
      </c>
      <c r="K100" s="223" t="s">
        <v>21</v>
      </c>
      <c r="L100" s="72"/>
      <c r="M100" s="227" t="s">
        <v>21</v>
      </c>
      <c r="N100" s="228" t="s">
        <v>42</v>
      </c>
      <c r="O100" s="47"/>
      <c r="P100" s="229">
        <f>O100*H100</f>
        <v>0</v>
      </c>
      <c r="Q100" s="229">
        <v>0</v>
      </c>
      <c r="R100" s="229">
        <f>Q100*H100</f>
        <v>0</v>
      </c>
      <c r="S100" s="229">
        <v>2</v>
      </c>
      <c r="T100" s="230">
        <f>S100*H100</f>
        <v>51.399999999999999</v>
      </c>
      <c r="AR100" s="24" t="s">
        <v>136</v>
      </c>
      <c r="AT100" s="24" t="s">
        <v>132</v>
      </c>
      <c r="AU100" s="24" t="s">
        <v>81</v>
      </c>
      <c r="AY100" s="24" t="s">
        <v>130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4" t="s">
        <v>79</v>
      </c>
      <c r="BK100" s="231">
        <f>ROUND(I100*H100,2)</f>
        <v>0</v>
      </c>
      <c r="BL100" s="24" t="s">
        <v>136</v>
      </c>
      <c r="BM100" s="24" t="s">
        <v>468</v>
      </c>
    </row>
    <row r="101" s="11" customFormat="1">
      <c r="B101" s="232"/>
      <c r="C101" s="233"/>
      <c r="D101" s="234" t="s">
        <v>138</v>
      </c>
      <c r="E101" s="235" t="s">
        <v>21</v>
      </c>
      <c r="F101" s="236" t="s">
        <v>164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138</v>
      </c>
      <c r="AU101" s="242" t="s">
        <v>81</v>
      </c>
      <c r="AV101" s="11" t="s">
        <v>79</v>
      </c>
      <c r="AW101" s="11" t="s">
        <v>35</v>
      </c>
      <c r="AX101" s="11" t="s">
        <v>71</v>
      </c>
      <c r="AY101" s="242" t="s">
        <v>130</v>
      </c>
    </row>
    <row r="102" s="12" customFormat="1">
      <c r="B102" s="243"/>
      <c r="C102" s="244"/>
      <c r="D102" s="234" t="s">
        <v>138</v>
      </c>
      <c r="E102" s="245" t="s">
        <v>21</v>
      </c>
      <c r="F102" s="246" t="s">
        <v>469</v>
      </c>
      <c r="G102" s="244"/>
      <c r="H102" s="247">
        <v>25.699999999999999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138</v>
      </c>
      <c r="AU102" s="253" t="s">
        <v>81</v>
      </c>
      <c r="AV102" s="12" t="s">
        <v>81</v>
      </c>
      <c r="AW102" s="12" t="s">
        <v>35</v>
      </c>
      <c r="AX102" s="12" t="s">
        <v>71</v>
      </c>
      <c r="AY102" s="253" t="s">
        <v>130</v>
      </c>
    </row>
    <row r="103" s="13" customFormat="1">
      <c r="B103" s="254"/>
      <c r="C103" s="255"/>
      <c r="D103" s="234" t="s">
        <v>138</v>
      </c>
      <c r="E103" s="256" t="s">
        <v>21</v>
      </c>
      <c r="F103" s="257" t="s">
        <v>169</v>
      </c>
      <c r="G103" s="255"/>
      <c r="H103" s="258">
        <v>25.699999999999999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AT103" s="264" t="s">
        <v>138</v>
      </c>
      <c r="AU103" s="264" t="s">
        <v>81</v>
      </c>
      <c r="AV103" s="13" t="s">
        <v>136</v>
      </c>
      <c r="AW103" s="13" t="s">
        <v>35</v>
      </c>
      <c r="AX103" s="13" t="s">
        <v>79</v>
      </c>
      <c r="AY103" s="264" t="s">
        <v>130</v>
      </c>
    </row>
    <row r="104" s="1" customFormat="1" ht="16.5" customHeight="1">
      <c r="B104" s="46"/>
      <c r="C104" s="221" t="s">
        <v>159</v>
      </c>
      <c r="D104" s="221" t="s">
        <v>132</v>
      </c>
      <c r="E104" s="222" t="s">
        <v>171</v>
      </c>
      <c r="F104" s="223" t="s">
        <v>172</v>
      </c>
      <c r="G104" s="224" t="s">
        <v>162</v>
      </c>
      <c r="H104" s="225">
        <v>51.5</v>
      </c>
      <c r="I104" s="226"/>
      <c r="J104" s="225">
        <f>ROUND(I104*H104,2)</f>
        <v>0</v>
      </c>
      <c r="K104" s="223" t="s">
        <v>173</v>
      </c>
      <c r="L104" s="72"/>
      <c r="M104" s="227" t="s">
        <v>21</v>
      </c>
      <c r="N104" s="228" t="s">
        <v>42</v>
      </c>
      <c r="O104" s="47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4" t="s">
        <v>136</v>
      </c>
      <c r="AT104" s="24" t="s">
        <v>132</v>
      </c>
      <c r="AU104" s="24" t="s">
        <v>81</v>
      </c>
      <c r="AY104" s="24" t="s">
        <v>130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4" t="s">
        <v>79</v>
      </c>
      <c r="BK104" s="231">
        <f>ROUND(I104*H104,2)</f>
        <v>0</v>
      </c>
      <c r="BL104" s="24" t="s">
        <v>136</v>
      </c>
      <c r="BM104" s="24" t="s">
        <v>470</v>
      </c>
    </row>
    <row r="105" s="12" customFormat="1">
      <c r="B105" s="243"/>
      <c r="C105" s="244"/>
      <c r="D105" s="234" t="s">
        <v>138</v>
      </c>
      <c r="E105" s="245" t="s">
        <v>21</v>
      </c>
      <c r="F105" s="246" t="s">
        <v>471</v>
      </c>
      <c r="G105" s="244"/>
      <c r="H105" s="247">
        <v>51.5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138</v>
      </c>
      <c r="AU105" s="253" t="s">
        <v>81</v>
      </c>
      <c r="AV105" s="12" t="s">
        <v>81</v>
      </c>
      <c r="AW105" s="12" t="s">
        <v>35</v>
      </c>
      <c r="AX105" s="12" t="s">
        <v>71</v>
      </c>
      <c r="AY105" s="253" t="s">
        <v>130</v>
      </c>
    </row>
    <row r="106" s="13" customFormat="1">
      <c r="B106" s="254"/>
      <c r="C106" s="255"/>
      <c r="D106" s="234" t="s">
        <v>138</v>
      </c>
      <c r="E106" s="256" t="s">
        <v>21</v>
      </c>
      <c r="F106" s="257" t="s">
        <v>169</v>
      </c>
      <c r="G106" s="255"/>
      <c r="H106" s="258">
        <v>51.5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AT106" s="264" t="s">
        <v>138</v>
      </c>
      <c r="AU106" s="264" t="s">
        <v>81</v>
      </c>
      <c r="AV106" s="13" t="s">
        <v>136</v>
      </c>
      <c r="AW106" s="13" t="s">
        <v>35</v>
      </c>
      <c r="AX106" s="13" t="s">
        <v>79</v>
      </c>
      <c r="AY106" s="264" t="s">
        <v>130</v>
      </c>
    </row>
    <row r="107" s="1" customFormat="1" ht="16.5" customHeight="1">
      <c r="B107" s="46"/>
      <c r="C107" s="221" t="s">
        <v>170</v>
      </c>
      <c r="D107" s="221" t="s">
        <v>132</v>
      </c>
      <c r="E107" s="222" t="s">
        <v>133</v>
      </c>
      <c r="F107" s="223" t="s">
        <v>134</v>
      </c>
      <c r="G107" s="224" t="s">
        <v>135</v>
      </c>
      <c r="H107" s="225">
        <v>1</v>
      </c>
      <c r="I107" s="226"/>
      <c r="J107" s="225">
        <f>ROUND(I107*H107,2)</f>
        <v>0</v>
      </c>
      <c r="K107" s="223" t="s">
        <v>21</v>
      </c>
      <c r="L107" s="72"/>
      <c r="M107" s="227" t="s">
        <v>21</v>
      </c>
      <c r="N107" s="228" t="s">
        <v>42</v>
      </c>
      <c r="O107" s="47"/>
      <c r="P107" s="229">
        <f>O107*H107</f>
        <v>0</v>
      </c>
      <c r="Q107" s="229">
        <v>0.01797</v>
      </c>
      <c r="R107" s="229">
        <f>Q107*H107</f>
        <v>0.01797</v>
      </c>
      <c r="S107" s="229">
        <v>0</v>
      </c>
      <c r="T107" s="230">
        <f>S107*H107</f>
        <v>0</v>
      </c>
      <c r="AR107" s="24" t="s">
        <v>136</v>
      </c>
      <c r="AT107" s="24" t="s">
        <v>132</v>
      </c>
      <c r="AU107" s="24" t="s">
        <v>81</v>
      </c>
      <c r="AY107" s="24" t="s">
        <v>130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4" t="s">
        <v>79</v>
      </c>
      <c r="BK107" s="231">
        <f>ROUND(I107*H107,2)</f>
        <v>0</v>
      </c>
      <c r="BL107" s="24" t="s">
        <v>136</v>
      </c>
      <c r="BM107" s="24" t="s">
        <v>472</v>
      </c>
    </row>
    <row r="108" s="11" customFormat="1">
      <c r="B108" s="232"/>
      <c r="C108" s="233"/>
      <c r="D108" s="234" t="s">
        <v>138</v>
      </c>
      <c r="E108" s="235" t="s">
        <v>21</v>
      </c>
      <c r="F108" s="236" t="s">
        <v>473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138</v>
      </c>
      <c r="AU108" s="242" t="s">
        <v>81</v>
      </c>
      <c r="AV108" s="11" t="s">
        <v>79</v>
      </c>
      <c r="AW108" s="11" t="s">
        <v>35</v>
      </c>
      <c r="AX108" s="11" t="s">
        <v>71</v>
      </c>
      <c r="AY108" s="242" t="s">
        <v>130</v>
      </c>
    </row>
    <row r="109" s="11" customFormat="1">
      <c r="B109" s="232"/>
      <c r="C109" s="233"/>
      <c r="D109" s="234" t="s">
        <v>138</v>
      </c>
      <c r="E109" s="235" t="s">
        <v>21</v>
      </c>
      <c r="F109" s="236" t="s">
        <v>474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138</v>
      </c>
      <c r="AU109" s="242" t="s">
        <v>81</v>
      </c>
      <c r="AV109" s="11" t="s">
        <v>79</v>
      </c>
      <c r="AW109" s="11" t="s">
        <v>35</v>
      </c>
      <c r="AX109" s="11" t="s">
        <v>71</v>
      </c>
      <c r="AY109" s="242" t="s">
        <v>130</v>
      </c>
    </row>
    <row r="110" s="12" customFormat="1">
      <c r="B110" s="243"/>
      <c r="C110" s="244"/>
      <c r="D110" s="234" t="s">
        <v>138</v>
      </c>
      <c r="E110" s="245" t="s">
        <v>21</v>
      </c>
      <c r="F110" s="246" t="s">
        <v>141</v>
      </c>
      <c r="G110" s="244"/>
      <c r="H110" s="247">
        <v>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138</v>
      </c>
      <c r="AU110" s="253" t="s">
        <v>81</v>
      </c>
      <c r="AV110" s="12" t="s">
        <v>81</v>
      </c>
      <c r="AW110" s="12" t="s">
        <v>35</v>
      </c>
      <c r="AX110" s="12" t="s">
        <v>79</v>
      </c>
      <c r="AY110" s="253" t="s">
        <v>130</v>
      </c>
    </row>
    <row r="111" s="1" customFormat="1" ht="16.5" customHeight="1">
      <c r="B111" s="46"/>
      <c r="C111" s="221" t="s">
        <v>180</v>
      </c>
      <c r="D111" s="221" t="s">
        <v>132</v>
      </c>
      <c r="E111" s="222" t="s">
        <v>181</v>
      </c>
      <c r="F111" s="223" t="s">
        <v>182</v>
      </c>
      <c r="G111" s="224" t="s">
        <v>162</v>
      </c>
      <c r="H111" s="225">
        <v>95.299999999999997</v>
      </c>
      <c r="I111" s="226"/>
      <c r="J111" s="225">
        <f>ROUND(I111*H111,2)</f>
        <v>0</v>
      </c>
      <c r="K111" s="223" t="s">
        <v>173</v>
      </c>
      <c r="L111" s="72"/>
      <c r="M111" s="227" t="s">
        <v>21</v>
      </c>
      <c r="N111" s="228" t="s">
        <v>42</v>
      </c>
      <c r="O111" s="47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4" t="s">
        <v>136</v>
      </c>
      <c r="AT111" s="24" t="s">
        <v>132</v>
      </c>
      <c r="AU111" s="24" t="s">
        <v>81</v>
      </c>
      <c r="AY111" s="24" t="s">
        <v>130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4" t="s">
        <v>79</v>
      </c>
      <c r="BK111" s="231">
        <f>ROUND(I111*H111,2)</f>
        <v>0</v>
      </c>
      <c r="BL111" s="24" t="s">
        <v>136</v>
      </c>
      <c r="BM111" s="24" t="s">
        <v>475</v>
      </c>
    </row>
    <row r="112" s="11" customFormat="1">
      <c r="B112" s="232"/>
      <c r="C112" s="233"/>
      <c r="D112" s="234" t="s">
        <v>138</v>
      </c>
      <c r="E112" s="235" t="s">
        <v>21</v>
      </c>
      <c r="F112" s="236" t="s">
        <v>476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138</v>
      </c>
      <c r="AU112" s="242" t="s">
        <v>81</v>
      </c>
      <c r="AV112" s="11" t="s">
        <v>79</v>
      </c>
      <c r="AW112" s="11" t="s">
        <v>35</v>
      </c>
      <c r="AX112" s="11" t="s">
        <v>71</v>
      </c>
      <c r="AY112" s="242" t="s">
        <v>130</v>
      </c>
    </row>
    <row r="113" s="12" customFormat="1">
      <c r="B113" s="243"/>
      <c r="C113" s="244"/>
      <c r="D113" s="234" t="s">
        <v>138</v>
      </c>
      <c r="E113" s="245" t="s">
        <v>21</v>
      </c>
      <c r="F113" s="246" t="s">
        <v>477</v>
      </c>
      <c r="G113" s="244"/>
      <c r="H113" s="247">
        <v>95.299999999999997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138</v>
      </c>
      <c r="AU113" s="253" t="s">
        <v>81</v>
      </c>
      <c r="AV113" s="12" t="s">
        <v>81</v>
      </c>
      <c r="AW113" s="12" t="s">
        <v>35</v>
      </c>
      <c r="AX113" s="12" t="s">
        <v>79</v>
      </c>
      <c r="AY113" s="253" t="s">
        <v>130</v>
      </c>
    </row>
    <row r="114" s="1" customFormat="1" ht="16.5" customHeight="1">
      <c r="B114" s="46"/>
      <c r="C114" s="221" t="s">
        <v>189</v>
      </c>
      <c r="D114" s="221" t="s">
        <v>132</v>
      </c>
      <c r="E114" s="222" t="s">
        <v>190</v>
      </c>
      <c r="F114" s="223" t="s">
        <v>191</v>
      </c>
      <c r="G114" s="224" t="s">
        <v>162</v>
      </c>
      <c r="H114" s="225">
        <v>19.399999999999999</v>
      </c>
      <c r="I114" s="226"/>
      <c r="J114" s="225">
        <f>ROUND(I114*H114,2)</f>
        <v>0</v>
      </c>
      <c r="K114" s="223" t="s">
        <v>173</v>
      </c>
      <c r="L114" s="72"/>
      <c r="M114" s="227" t="s">
        <v>21</v>
      </c>
      <c r="N114" s="228" t="s">
        <v>42</v>
      </c>
      <c r="O114" s="47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4" t="s">
        <v>136</v>
      </c>
      <c r="AT114" s="24" t="s">
        <v>132</v>
      </c>
      <c r="AU114" s="24" t="s">
        <v>81</v>
      </c>
      <c r="AY114" s="24" t="s">
        <v>130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4" t="s">
        <v>79</v>
      </c>
      <c r="BK114" s="231">
        <f>ROUND(I114*H114,2)</f>
        <v>0</v>
      </c>
      <c r="BL114" s="24" t="s">
        <v>136</v>
      </c>
      <c r="BM114" s="24" t="s">
        <v>478</v>
      </c>
    </row>
    <row r="115" s="11" customFormat="1">
      <c r="B115" s="232"/>
      <c r="C115" s="233"/>
      <c r="D115" s="234" t="s">
        <v>138</v>
      </c>
      <c r="E115" s="235" t="s">
        <v>21</v>
      </c>
      <c r="F115" s="236" t="s">
        <v>479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138</v>
      </c>
      <c r="AU115" s="242" t="s">
        <v>81</v>
      </c>
      <c r="AV115" s="11" t="s">
        <v>79</v>
      </c>
      <c r="AW115" s="11" t="s">
        <v>35</v>
      </c>
      <c r="AX115" s="11" t="s">
        <v>71</v>
      </c>
      <c r="AY115" s="242" t="s">
        <v>130</v>
      </c>
    </row>
    <row r="116" s="12" customFormat="1">
      <c r="B116" s="243"/>
      <c r="C116" s="244"/>
      <c r="D116" s="234" t="s">
        <v>138</v>
      </c>
      <c r="E116" s="245" t="s">
        <v>21</v>
      </c>
      <c r="F116" s="246" t="s">
        <v>480</v>
      </c>
      <c r="G116" s="244"/>
      <c r="H116" s="247">
        <v>14.5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138</v>
      </c>
      <c r="AU116" s="253" t="s">
        <v>81</v>
      </c>
      <c r="AV116" s="12" t="s">
        <v>81</v>
      </c>
      <c r="AW116" s="12" t="s">
        <v>35</v>
      </c>
      <c r="AX116" s="12" t="s">
        <v>71</v>
      </c>
      <c r="AY116" s="253" t="s">
        <v>130</v>
      </c>
    </row>
    <row r="117" s="11" customFormat="1">
      <c r="B117" s="232"/>
      <c r="C117" s="233"/>
      <c r="D117" s="234" t="s">
        <v>138</v>
      </c>
      <c r="E117" s="235" t="s">
        <v>21</v>
      </c>
      <c r="F117" s="236" t="s">
        <v>481</v>
      </c>
      <c r="G117" s="233"/>
      <c r="H117" s="235" t="s">
        <v>21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138</v>
      </c>
      <c r="AU117" s="242" t="s">
        <v>81</v>
      </c>
      <c r="AV117" s="11" t="s">
        <v>79</v>
      </c>
      <c r="AW117" s="11" t="s">
        <v>35</v>
      </c>
      <c r="AX117" s="11" t="s">
        <v>71</v>
      </c>
      <c r="AY117" s="242" t="s">
        <v>130</v>
      </c>
    </row>
    <row r="118" s="12" customFormat="1">
      <c r="B118" s="243"/>
      <c r="C118" s="244"/>
      <c r="D118" s="234" t="s">
        <v>138</v>
      </c>
      <c r="E118" s="245" t="s">
        <v>21</v>
      </c>
      <c r="F118" s="246" t="s">
        <v>482</v>
      </c>
      <c r="G118" s="244"/>
      <c r="H118" s="247">
        <v>24.300000000000001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138</v>
      </c>
      <c r="AU118" s="253" t="s">
        <v>81</v>
      </c>
      <c r="AV118" s="12" t="s">
        <v>81</v>
      </c>
      <c r="AW118" s="12" t="s">
        <v>35</v>
      </c>
      <c r="AX118" s="12" t="s">
        <v>71</v>
      </c>
      <c r="AY118" s="253" t="s">
        <v>130</v>
      </c>
    </row>
    <row r="119" s="14" customFormat="1">
      <c r="B119" s="265"/>
      <c r="C119" s="266"/>
      <c r="D119" s="234" t="s">
        <v>138</v>
      </c>
      <c r="E119" s="267" t="s">
        <v>21</v>
      </c>
      <c r="F119" s="268" t="s">
        <v>199</v>
      </c>
      <c r="G119" s="266"/>
      <c r="H119" s="269">
        <v>38.799999999999997</v>
      </c>
      <c r="I119" s="270"/>
      <c r="J119" s="266"/>
      <c r="K119" s="266"/>
      <c r="L119" s="271"/>
      <c r="M119" s="272"/>
      <c r="N119" s="273"/>
      <c r="O119" s="273"/>
      <c r="P119" s="273"/>
      <c r="Q119" s="273"/>
      <c r="R119" s="273"/>
      <c r="S119" s="273"/>
      <c r="T119" s="274"/>
      <c r="AT119" s="275" t="s">
        <v>138</v>
      </c>
      <c r="AU119" s="275" t="s">
        <v>81</v>
      </c>
      <c r="AV119" s="14" t="s">
        <v>148</v>
      </c>
      <c r="AW119" s="14" t="s">
        <v>35</v>
      </c>
      <c r="AX119" s="14" t="s">
        <v>71</v>
      </c>
      <c r="AY119" s="275" t="s">
        <v>130</v>
      </c>
    </row>
    <row r="120" s="11" customFormat="1">
      <c r="B120" s="232"/>
      <c r="C120" s="233"/>
      <c r="D120" s="234" t="s">
        <v>138</v>
      </c>
      <c r="E120" s="235" t="s">
        <v>21</v>
      </c>
      <c r="F120" s="236" t="s">
        <v>200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138</v>
      </c>
      <c r="AU120" s="242" t="s">
        <v>81</v>
      </c>
      <c r="AV120" s="11" t="s">
        <v>79</v>
      </c>
      <c r="AW120" s="11" t="s">
        <v>35</v>
      </c>
      <c r="AX120" s="11" t="s">
        <v>71</v>
      </c>
      <c r="AY120" s="242" t="s">
        <v>130</v>
      </c>
    </row>
    <row r="121" s="12" customFormat="1">
      <c r="B121" s="243"/>
      <c r="C121" s="244"/>
      <c r="D121" s="234" t="s">
        <v>138</v>
      </c>
      <c r="E121" s="245" t="s">
        <v>21</v>
      </c>
      <c r="F121" s="246" t="s">
        <v>483</v>
      </c>
      <c r="G121" s="244"/>
      <c r="H121" s="247">
        <v>19.399999999999999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138</v>
      </c>
      <c r="AU121" s="253" t="s">
        <v>81</v>
      </c>
      <c r="AV121" s="12" t="s">
        <v>81</v>
      </c>
      <c r="AW121" s="12" t="s">
        <v>35</v>
      </c>
      <c r="AX121" s="12" t="s">
        <v>79</v>
      </c>
      <c r="AY121" s="253" t="s">
        <v>130</v>
      </c>
    </row>
    <row r="122" s="1" customFormat="1" ht="16.5" customHeight="1">
      <c r="B122" s="46"/>
      <c r="C122" s="221" t="s">
        <v>202</v>
      </c>
      <c r="D122" s="221" t="s">
        <v>132</v>
      </c>
      <c r="E122" s="222" t="s">
        <v>203</v>
      </c>
      <c r="F122" s="223" t="s">
        <v>204</v>
      </c>
      <c r="G122" s="224" t="s">
        <v>162</v>
      </c>
      <c r="H122" s="225">
        <v>19.399999999999999</v>
      </c>
      <c r="I122" s="226"/>
      <c r="J122" s="225">
        <f>ROUND(I122*H122,2)</f>
        <v>0</v>
      </c>
      <c r="K122" s="223" t="s">
        <v>173</v>
      </c>
      <c r="L122" s="72"/>
      <c r="M122" s="227" t="s">
        <v>21</v>
      </c>
      <c r="N122" s="228" t="s">
        <v>42</v>
      </c>
      <c r="O122" s="47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4" t="s">
        <v>136</v>
      </c>
      <c r="AT122" s="24" t="s">
        <v>132</v>
      </c>
      <c r="AU122" s="24" t="s">
        <v>81</v>
      </c>
      <c r="AY122" s="24" t="s">
        <v>130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4" t="s">
        <v>79</v>
      </c>
      <c r="BK122" s="231">
        <f>ROUND(I122*H122,2)</f>
        <v>0</v>
      </c>
      <c r="BL122" s="24" t="s">
        <v>136</v>
      </c>
      <c r="BM122" s="24" t="s">
        <v>484</v>
      </c>
    </row>
    <row r="123" s="11" customFormat="1">
      <c r="B123" s="232"/>
      <c r="C123" s="233"/>
      <c r="D123" s="234" t="s">
        <v>138</v>
      </c>
      <c r="E123" s="235" t="s">
        <v>21</v>
      </c>
      <c r="F123" s="236" t="s">
        <v>206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138</v>
      </c>
      <c r="AU123" s="242" t="s">
        <v>81</v>
      </c>
      <c r="AV123" s="11" t="s">
        <v>79</v>
      </c>
      <c r="AW123" s="11" t="s">
        <v>35</v>
      </c>
      <c r="AX123" s="11" t="s">
        <v>71</v>
      </c>
      <c r="AY123" s="242" t="s">
        <v>130</v>
      </c>
    </row>
    <row r="124" s="12" customFormat="1">
      <c r="B124" s="243"/>
      <c r="C124" s="244"/>
      <c r="D124" s="234" t="s">
        <v>138</v>
      </c>
      <c r="E124" s="245" t="s">
        <v>21</v>
      </c>
      <c r="F124" s="246" t="s">
        <v>485</v>
      </c>
      <c r="G124" s="244"/>
      <c r="H124" s="247">
        <v>19.399999999999999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138</v>
      </c>
      <c r="AU124" s="253" t="s">
        <v>81</v>
      </c>
      <c r="AV124" s="12" t="s">
        <v>81</v>
      </c>
      <c r="AW124" s="12" t="s">
        <v>35</v>
      </c>
      <c r="AX124" s="12" t="s">
        <v>79</v>
      </c>
      <c r="AY124" s="253" t="s">
        <v>130</v>
      </c>
    </row>
    <row r="125" s="1" customFormat="1" ht="16.5" customHeight="1">
      <c r="B125" s="46"/>
      <c r="C125" s="221" t="s">
        <v>208</v>
      </c>
      <c r="D125" s="221" t="s">
        <v>132</v>
      </c>
      <c r="E125" s="222" t="s">
        <v>209</v>
      </c>
      <c r="F125" s="223" t="s">
        <v>210</v>
      </c>
      <c r="G125" s="224" t="s">
        <v>162</v>
      </c>
      <c r="H125" s="225">
        <v>77.599999999999994</v>
      </c>
      <c r="I125" s="226"/>
      <c r="J125" s="225">
        <f>ROUND(I125*H125,2)</f>
        <v>0</v>
      </c>
      <c r="K125" s="223" t="s">
        <v>173</v>
      </c>
      <c r="L125" s="72"/>
      <c r="M125" s="227" t="s">
        <v>21</v>
      </c>
      <c r="N125" s="228" t="s">
        <v>42</v>
      </c>
      <c r="O125" s="47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4" t="s">
        <v>136</v>
      </c>
      <c r="AT125" s="24" t="s">
        <v>132</v>
      </c>
      <c r="AU125" s="24" t="s">
        <v>81</v>
      </c>
      <c r="AY125" s="24" t="s">
        <v>130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4" t="s">
        <v>79</v>
      </c>
      <c r="BK125" s="231">
        <f>ROUND(I125*H125,2)</f>
        <v>0</v>
      </c>
      <c r="BL125" s="24" t="s">
        <v>136</v>
      </c>
      <c r="BM125" s="24" t="s">
        <v>486</v>
      </c>
    </row>
    <row r="126" s="11" customFormat="1">
      <c r="B126" s="232"/>
      <c r="C126" s="233"/>
      <c r="D126" s="234" t="s">
        <v>138</v>
      </c>
      <c r="E126" s="235" t="s">
        <v>21</v>
      </c>
      <c r="F126" s="236" t="s">
        <v>212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138</v>
      </c>
      <c r="AU126" s="242" t="s">
        <v>81</v>
      </c>
      <c r="AV126" s="11" t="s">
        <v>79</v>
      </c>
      <c r="AW126" s="11" t="s">
        <v>35</v>
      </c>
      <c r="AX126" s="11" t="s">
        <v>71</v>
      </c>
      <c r="AY126" s="242" t="s">
        <v>130</v>
      </c>
    </row>
    <row r="127" s="12" customFormat="1">
      <c r="B127" s="243"/>
      <c r="C127" s="244"/>
      <c r="D127" s="234" t="s">
        <v>138</v>
      </c>
      <c r="E127" s="245" t="s">
        <v>21</v>
      </c>
      <c r="F127" s="246" t="s">
        <v>487</v>
      </c>
      <c r="G127" s="244"/>
      <c r="H127" s="247">
        <v>77.599999999999994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138</v>
      </c>
      <c r="AU127" s="253" t="s">
        <v>81</v>
      </c>
      <c r="AV127" s="12" t="s">
        <v>81</v>
      </c>
      <c r="AW127" s="12" t="s">
        <v>35</v>
      </c>
      <c r="AX127" s="12" t="s">
        <v>79</v>
      </c>
      <c r="AY127" s="253" t="s">
        <v>130</v>
      </c>
    </row>
    <row r="128" s="1" customFormat="1" ht="16.5" customHeight="1">
      <c r="B128" s="46"/>
      <c r="C128" s="221" t="s">
        <v>214</v>
      </c>
      <c r="D128" s="221" t="s">
        <v>132</v>
      </c>
      <c r="E128" s="222" t="s">
        <v>215</v>
      </c>
      <c r="F128" s="223" t="s">
        <v>216</v>
      </c>
      <c r="G128" s="224" t="s">
        <v>162</v>
      </c>
      <c r="H128" s="225">
        <v>38.799999999999997</v>
      </c>
      <c r="I128" s="226"/>
      <c r="J128" s="225">
        <f>ROUND(I128*H128,2)</f>
        <v>0</v>
      </c>
      <c r="K128" s="223" t="s">
        <v>173</v>
      </c>
      <c r="L128" s="72"/>
      <c r="M128" s="227" t="s">
        <v>21</v>
      </c>
      <c r="N128" s="228" t="s">
        <v>42</v>
      </c>
      <c r="O128" s="47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4" t="s">
        <v>136</v>
      </c>
      <c r="AT128" s="24" t="s">
        <v>132</v>
      </c>
      <c r="AU128" s="24" t="s">
        <v>81</v>
      </c>
      <c r="AY128" s="24" t="s">
        <v>130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4" t="s">
        <v>79</v>
      </c>
      <c r="BK128" s="231">
        <f>ROUND(I128*H128,2)</f>
        <v>0</v>
      </c>
      <c r="BL128" s="24" t="s">
        <v>136</v>
      </c>
      <c r="BM128" s="24" t="s">
        <v>488</v>
      </c>
    </row>
    <row r="129" s="11" customFormat="1">
      <c r="B129" s="232"/>
      <c r="C129" s="233"/>
      <c r="D129" s="234" t="s">
        <v>138</v>
      </c>
      <c r="E129" s="235" t="s">
        <v>21</v>
      </c>
      <c r="F129" s="236" t="s">
        <v>489</v>
      </c>
      <c r="G129" s="233"/>
      <c r="H129" s="235" t="s">
        <v>21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138</v>
      </c>
      <c r="AU129" s="242" t="s">
        <v>81</v>
      </c>
      <c r="AV129" s="11" t="s">
        <v>79</v>
      </c>
      <c r="AW129" s="11" t="s">
        <v>35</v>
      </c>
      <c r="AX129" s="11" t="s">
        <v>71</v>
      </c>
      <c r="AY129" s="242" t="s">
        <v>130</v>
      </c>
    </row>
    <row r="130" s="12" customFormat="1">
      <c r="B130" s="243"/>
      <c r="C130" s="244"/>
      <c r="D130" s="234" t="s">
        <v>138</v>
      </c>
      <c r="E130" s="245" t="s">
        <v>21</v>
      </c>
      <c r="F130" s="246" t="s">
        <v>490</v>
      </c>
      <c r="G130" s="244"/>
      <c r="H130" s="247">
        <v>38.799999999999997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138</v>
      </c>
      <c r="AU130" s="253" t="s">
        <v>81</v>
      </c>
      <c r="AV130" s="12" t="s">
        <v>81</v>
      </c>
      <c r="AW130" s="12" t="s">
        <v>35</v>
      </c>
      <c r="AX130" s="12" t="s">
        <v>79</v>
      </c>
      <c r="AY130" s="253" t="s">
        <v>130</v>
      </c>
    </row>
    <row r="131" s="1" customFormat="1" ht="16.5" customHeight="1">
      <c r="B131" s="46"/>
      <c r="C131" s="221" t="s">
        <v>220</v>
      </c>
      <c r="D131" s="221" t="s">
        <v>132</v>
      </c>
      <c r="E131" s="222" t="s">
        <v>221</v>
      </c>
      <c r="F131" s="223" t="s">
        <v>222</v>
      </c>
      <c r="G131" s="224" t="s">
        <v>162</v>
      </c>
      <c r="H131" s="225">
        <v>38.799999999999997</v>
      </c>
      <c r="I131" s="226"/>
      <c r="J131" s="225">
        <f>ROUND(I131*H131,2)</f>
        <v>0</v>
      </c>
      <c r="K131" s="223" t="s">
        <v>173</v>
      </c>
      <c r="L131" s="72"/>
      <c r="M131" s="227" t="s">
        <v>21</v>
      </c>
      <c r="N131" s="228" t="s">
        <v>42</v>
      </c>
      <c r="O131" s="47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4" t="s">
        <v>136</v>
      </c>
      <c r="AT131" s="24" t="s">
        <v>132</v>
      </c>
      <c r="AU131" s="24" t="s">
        <v>81</v>
      </c>
      <c r="AY131" s="24" t="s">
        <v>130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4" t="s">
        <v>79</v>
      </c>
      <c r="BK131" s="231">
        <f>ROUND(I131*H131,2)</f>
        <v>0</v>
      </c>
      <c r="BL131" s="24" t="s">
        <v>136</v>
      </c>
      <c r="BM131" s="24" t="s">
        <v>491</v>
      </c>
    </row>
    <row r="132" s="12" customFormat="1">
      <c r="B132" s="243"/>
      <c r="C132" s="244"/>
      <c r="D132" s="234" t="s">
        <v>138</v>
      </c>
      <c r="E132" s="245" t="s">
        <v>21</v>
      </c>
      <c r="F132" s="246" t="s">
        <v>492</v>
      </c>
      <c r="G132" s="244"/>
      <c r="H132" s="247">
        <v>134.09999999999999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138</v>
      </c>
      <c r="AU132" s="253" t="s">
        <v>81</v>
      </c>
      <c r="AV132" s="12" t="s">
        <v>81</v>
      </c>
      <c r="AW132" s="12" t="s">
        <v>35</v>
      </c>
      <c r="AX132" s="12" t="s">
        <v>71</v>
      </c>
      <c r="AY132" s="253" t="s">
        <v>130</v>
      </c>
    </row>
    <row r="133" s="12" customFormat="1">
      <c r="B133" s="243"/>
      <c r="C133" s="244"/>
      <c r="D133" s="234" t="s">
        <v>138</v>
      </c>
      <c r="E133" s="245" t="s">
        <v>21</v>
      </c>
      <c r="F133" s="246" t="s">
        <v>493</v>
      </c>
      <c r="G133" s="244"/>
      <c r="H133" s="247">
        <v>-95.299999999999997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138</v>
      </c>
      <c r="AU133" s="253" t="s">
        <v>81</v>
      </c>
      <c r="AV133" s="12" t="s">
        <v>81</v>
      </c>
      <c r="AW133" s="12" t="s">
        <v>35</v>
      </c>
      <c r="AX133" s="12" t="s">
        <v>71</v>
      </c>
      <c r="AY133" s="253" t="s">
        <v>130</v>
      </c>
    </row>
    <row r="134" s="13" customFormat="1">
      <c r="B134" s="254"/>
      <c r="C134" s="255"/>
      <c r="D134" s="234" t="s">
        <v>138</v>
      </c>
      <c r="E134" s="256" t="s">
        <v>21</v>
      </c>
      <c r="F134" s="257" t="s">
        <v>169</v>
      </c>
      <c r="G134" s="255"/>
      <c r="H134" s="258">
        <v>38.799999999999997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138</v>
      </c>
      <c r="AU134" s="264" t="s">
        <v>81</v>
      </c>
      <c r="AV134" s="13" t="s">
        <v>136</v>
      </c>
      <c r="AW134" s="13" t="s">
        <v>35</v>
      </c>
      <c r="AX134" s="13" t="s">
        <v>79</v>
      </c>
      <c r="AY134" s="264" t="s">
        <v>130</v>
      </c>
    </row>
    <row r="135" s="1" customFormat="1" ht="16.5" customHeight="1">
      <c r="B135" s="46"/>
      <c r="C135" s="221" t="s">
        <v>229</v>
      </c>
      <c r="D135" s="221" t="s">
        <v>132</v>
      </c>
      <c r="E135" s="222" t="s">
        <v>236</v>
      </c>
      <c r="F135" s="223" t="s">
        <v>237</v>
      </c>
      <c r="G135" s="224" t="s">
        <v>238</v>
      </c>
      <c r="H135" s="225">
        <v>142.19999999999999</v>
      </c>
      <c r="I135" s="226"/>
      <c r="J135" s="225">
        <f>ROUND(I135*H135,2)</f>
        <v>0</v>
      </c>
      <c r="K135" s="223" t="s">
        <v>21</v>
      </c>
      <c r="L135" s="72"/>
      <c r="M135" s="227" t="s">
        <v>21</v>
      </c>
      <c r="N135" s="228" t="s">
        <v>42</v>
      </c>
      <c r="O135" s="47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4" t="s">
        <v>136</v>
      </c>
      <c r="AT135" s="24" t="s">
        <v>132</v>
      </c>
      <c r="AU135" s="24" t="s">
        <v>81</v>
      </c>
      <c r="AY135" s="24" t="s">
        <v>130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4" t="s">
        <v>79</v>
      </c>
      <c r="BK135" s="231">
        <f>ROUND(I135*H135,2)</f>
        <v>0</v>
      </c>
      <c r="BL135" s="24" t="s">
        <v>136</v>
      </c>
      <c r="BM135" s="24" t="s">
        <v>494</v>
      </c>
    </row>
    <row r="136" s="11" customFormat="1">
      <c r="B136" s="232"/>
      <c r="C136" s="233"/>
      <c r="D136" s="234" t="s">
        <v>138</v>
      </c>
      <c r="E136" s="235" t="s">
        <v>21</v>
      </c>
      <c r="F136" s="236" t="s">
        <v>495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138</v>
      </c>
      <c r="AU136" s="242" t="s">
        <v>81</v>
      </c>
      <c r="AV136" s="11" t="s">
        <v>79</v>
      </c>
      <c r="AW136" s="11" t="s">
        <v>35</v>
      </c>
      <c r="AX136" s="11" t="s">
        <v>71</v>
      </c>
      <c r="AY136" s="242" t="s">
        <v>130</v>
      </c>
    </row>
    <row r="137" s="11" customFormat="1">
      <c r="B137" s="232"/>
      <c r="C137" s="233"/>
      <c r="D137" s="234" t="s">
        <v>138</v>
      </c>
      <c r="E137" s="235" t="s">
        <v>21</v>
      </c>
      <c r="F137" s="236" t="s">
        <v>496</v>
      </c>
      <c r="G137" s="233"/>
      <c r="H137" s="235" t="s">
        <v>21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138</v>
      </c>
      <c r="AU137" s="242" t="s">
        <v>81</v>
      </c>
      <c r="AV137" s="11" t="s">
        <v>79</v>
      </c>
      <c r="AW137" s="11" t="s">
        <v>35</v>
      </c>
      <c r="AX137" s="11" t="s">
        <v>71</v>
      </c>
      <c r="AY137" s="242" t="s">
        <v>130</v>
      </c>
    </row>
    <row r="138" s="12" customFormat="1">
      <c r="B138" s="243"/>
      <c r="C138" s="244"/>
      <c r="D138" s="234" t="s">
        <v>138</v>
      </c>
      <c r="E138" s="245" t="s">
        <v>21</v>
      </c>
      <c r="F138" s="246" t="s">
        <v>497</v>
      </c>
      <c r="G138" s="244"/>
      <c r="H138" s="247">
        <v>29.300000000000001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138</v>
      </c>
      <c r="AU138" s="253" t="s">
        <v>81</v>
      </c>
      <c r="AV138" s="12" t="s">
        <v>81</v>
      </c>
      <c r="AW138" s="12" t="s">
        <v>35</v>
      </c>
      <c r="AX138" s="12" t="s">
        <v>71</v>
      </c>
      <c r="AY138" s="253" t="s">
        <v>130</v>
      </c>
    </row>
    <row r="139" s="11" customFormat="1">
      <c r="B139" s="232"/>
      <c r="C139" s="233"/>
      <c r="D139" s="234" t="s">
        <v>138</v>
      </c>
      <c r="E139" s="235" t="s">
        <v>21</v>
      </c>
      <c r="F139" s="236" t="s">
        <v>498</v>
      </c>
      <c r="G139" s="233"/>
      <c r="H139" s="235" t="s">
        <v>21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138</v>
      </c>
      <c r="AU139" s="242" t="s">
        <v>81</v>
      </c>
      <c r="AV139" s="11" t="s">
        <v>79</v>
      </c>
      <c r="AW139" s="11" t="s">
        <v>35</v>
      </c>
      <c r="AX139" s="11" t="s">
        <v>71</v>
      </c>
      <c r="AY139" s="242" t="s">
        <v>130</v>
      </c>
    </row>
    <row r="140" s="12" customFormat="1">
      <c r="B140" s="243"/>
      <c r="C140" s="244"/>
      <c r="D140" s="234" t="s">
        <v>138</v>
      </c>
      <c r="E140" s="245" t="s">
        <v>21</v>
      </c>
      <c r="F140" s="246" t="s">
        <v>499</v>
      </c>
      <c r="G140" s="244"/>
      <c r="H140" s="247">
        <v>77.799999999999997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138</v>
      </c>
      <c r="AU140" s="253" t="s">
        <v>81</v>
      </c>
      <c r="AV140" s="12" t="s">
        <v>81</v>
      </c>
      <c r="AW140" s="12" t="s">
        <v>35</v>
      </c>
      <c r="AX140" s="12" t="s">
        <v>71</v>
      </c>
      <c r="AY140" s="253" t="s">
        <v>130</v>
      </c>
    </row>
    <row r="141" s="11" customFormat="1">
      <c r="B141" s="232"/>
      <c r="C141" s="233"/>
      <c r="D141" s="234" t="s">
        <v>138</v>
      </c>
      <c r="E141" s="235" t="s">
        <v>21</v>
      </c>
      <c r="F141" s="236" t="s">
        <v>500</v>
      </c>
      <c r="G141" s="233"/>
      <c r="H141" s="235" t="s">
        <v>21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138</v>
      </c>
      <c r="AU141" s="242" t="s">
        <v>81</v>
      </c>
      <c r="AV141" s="11" t="s">
        <v>79</v>
      </c>
      <c r="AW141" s="11" t="s">
        <v>35</v>
      </c>
      <c r="AX141" s="11" t="s">
        <v>71</v>
      </c>
      <c r="AY141" s="242" t="s">
        <v>130</v>
      </c>
    </row>
    <row r="142" s="12" customFormat="1">
      <c r="B142" s="243"/>
      <c r="C142" s="244"/>
      <c r="D142" s="234" t="s">
        <v>138</v>
      </c>
      <c r="E142" s="245" t="s">
        <v>21</v>
      </c>
      <c r="F142" s="246" t="s">
        <v>501</v>
      </c>
      <c r="G142" s="244"/>
      <c r="H142" s="247">
        <v>20.5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138</v>
      </c>
      <c r="AU142" s="253" t="s">
        <v>81</v>
      </c>
      <c r="AV142" s="12" t="s">
        <v>81</v>
      </c>
      <c r="AW142" s="12" t="s">
        <v>35</v>
      </c>
      <c r="AX142" s="12" t="s">
        <v>71</v>
      </c>
      <c r="AY142" s="253" t="s">
        <v>130</v>
      </c>
    </row>
    <row r="143" s="11" customFormat="1">
      <c r="B143" s="232"/>
      <c r="C143" s="233"/>
      <c r="D143" s="234" t="s">
        <v>138</v>
      </c>
      <c r="E143" s="235" t="s">
        <v>21</v>
      </c>
      <c r="F143" s="236" t="s">
        <v>502</v>
      </c>
      <c r="G143" s="233"/>
      <c r="H143" s="235" t="s">
        <v>21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138</v>
      </c>
      <c r="AU143" s="242" t="s">
        <v>81</v>
      </c>
      <c r="AV143" s="11" t="s">
        <v>79</v>
      </c>
      <c r="AW143" s="11" t="s">
        <v>35</v>
      </c>
      <c r="AX143" s="11" t="s">
        <v>71</v>
      </c>
      <c r="AY143" s="242" t="s">
        <v>130</v>
      </c>
    </row>
    <row r="144" s="12" customFormat="1">
      <c r="B144" s="243"/>
      <c r="C144" s="244"/>
      <c r="D144" s="234" t="s">
        <v>138</v>
      </c>
      <c r="E144" s="245" t="s">
        <v>21</v>
      </c>
      <c r="F144" s="246" t="s">
        <v>503</v>
      </c>
      <c r="G144" s="244"/>
      <c r="H144" s="247">
        <v>9.5999999999999996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138</v>
      </c>
      <c r="AU144" s="253" t="s">
        <v>81</v>
      </c>
      <c r="AV144" s="12" t="s">
        <v>81</v>
      </c>
      <c r="AW144" s="12" t="s">
        <v>35</v>
      </c>
      <c r="AX144" s="12" t="s">
        <v>71</v>
      </c>
      <c r="AY144" s="253" t="s">
        <v>130</v>
      </c>
    </row>
    <row r="145" s="11" customFormat="1">
      <c r="B145" s="232"/>
      <c r="C145" s="233"/>
      <c r="D145" s="234" t="s">
        <v>138</v>
      </c>
      <c r="E145" s="235" t="s">
        <v>21</v>
      </c>
      <c r="F145" s="236" t="s">
        <v>504</v>
      </c>
      <c r="G145" s="233"/>
      <c r="H145" s="235" t="s">
        <v>21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138</v>
      </c>
      <c r="AU145" s="242" t="s">
        <v>81</v>
      </c>
      <c r="AV145" s="11" t="s">
        <v>79</v>
      </c>
      <c r="AW145" s="11" t="s">
        <v>35</v>
      </c>
      <c r="AX145" s="11" t="s">
        <v>71</v>
      </c>
      <c r="AY145" s="242" t="s">
        <v>130</v>
      </c>
    </row>
    <row r="146" s="12" customFormat="1">
      <c r="B146" s="243"/>
      <c r="C146" s="244"/>
      <c r="D146" s="234" t="s">
        <v>138</v>
      </c>
      <c r="E146" s="245" t="s">
        <v>21</v>
      </c>
      <c r="F146" s="246" t="s">
        <v>505</v>
      </c>
      <c r="G146" s="244"/>
      <c r="H146" s="247">
        <v>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138</v>
      </c>
      <c r="AU146" s="253" t="s">
        <v>81</v>
      </c>
      <c r="AV146" s="12" t="s">
        <v>81</v>
      </c>
      <c r="AW146" s="12" t="s">
        <v>35</v>
      </c>
      <c r="AX146" s="12" t="s">
        <v>71</v>
      </c>
      <c r="AY146" s="253" t="s">
        <v>130</v>
      </c>
    </row>
    <row r="147" s="13" customFormat="1">
      <c r="B147" s="254"/>
      <c r="C147" s="255"/>
      <c r="D147" s="234" t="s">
        <v>138</v>
      </c>
      <c r="E147" s="256" t="s">
        <v>21</v>
      </c>
      <c r="F147" s="257" t="s">
        <v>169</v>
      </c>
      <c r="G147" s="255"/>
      <c r="H147" s="258">
        <v>142.19999999999999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138</v>
      </c>
      <c r="AU147" s="264" t="s">
        <v>81</v>
      </c>
      <c r="AV147" s="13" t="s">
        <v>136</v>
      </c>
      <c r="AW147" s="13" t="s">
        <v>35</v>
      </c>
      <c r="AX147" s="13" t="s">
        <v>79</v>
      </c>
      <c r="AY147" s="264" t="s">
        <v>130</v>
      </c>
    </row>
    <row r="148" s="1" customFormat="1" ht="25.5" customHeight="1">
      <c r="B148" s="46"/>
      <c r="C148" s="221" t="s">
        <v>10</v>
      </c>
      <c r="D148" s="221" t="s">
        <v>132</v>
      </c>
      <c r="E148" s="222" t="s">
        <v>230</v>
      </c>
      <c r="F148" s="223" t="s">
        <v>231</v>
      </c>
      <c r="G148" s="224" t="s">
        <v>162</v>
      </c>
      <c r="H148" s="225">
        <v>95.299999999999997</v>
      </c>
      <c r="I148" s="226"/>
      <c r="J148" s="225">
        <f>ROUND(I148*H148,2)</f>
        <v>0</v>
      </c>
      <c r="K148" s="223" t="s">
        <v>21</v>
      </c>
      <c r="L148" s="72"/>
      <c r="M148" s="227" t="s">
        <v>21</v>
      </c>
      <c r="N148" s="228" t="s">
        <v>42</v>
      </c>
      <c r="O148" s="47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4" t="s">
        <v>136</v>
      </c>
      <c r="AT148" s="24" t="s">
        <v>132</v>
      </c>
      <c r="AU148" s="24" t="s">
        <v>81</v>
      </c>
      <c r="AY148" s="24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4" t="s">
        <v>79</v>
      </c>
      <c r="BK148" s="231">
        <f>ROUND(I148*H148,2)</f>
        <v>0</v>
      </c>
      <c r="BL148" s="24" t="s">
        <v>136</v>
      </c>
      <c r="BM148" s="24" t="s">
        <v>506</v>
      </c>
    </row>
    <row r="149" s="11" customFormat="1">
      <c r="B149" s="232"/>
      <c r="C149" s="233"/>
      <c r="D149" s="234" t="s">
        <v>138</v>
      </c>
      <c r="E149" s="235" t="s">
        <v>21</v>
      </c>
      <c r="F149" s="236" t="s">
        <v>233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138</v>
      </c>
      <c r="AU149" s="242" t="s">
        <v>81</v>
      </c>
      <c r="AV149" s="11" t="s">
        <v>79</v>
      </c>
      <c r="AW149" s="11" t="s">
        <v>35</v>
      </c>
      <c r="AX149" s="11" t="s">
        <v>71</v>
      </c>
      <c r="AY149" s="242" t="s">
        <v>130</v>
      </c>
    </row>
    <row r="150" s="11" customFormat="1">
      <c r="B150" s="232"/>
      <c r="C150" s="233"/>
      <c r="D150" s="234" t="s">
        <v>138</v>
      </c>
      <c r="E150" s="235" t="s">
        <v>21</v>
      </c>
      <c r="F150" s="236" t="s">
        <v>507</v>
      </c>
      <c r="G150" s="233"/>
      <c r="H150" s="235" t="s">
        <v>21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138</v>
      </c>
      <c r="AU150" s="242" t="s">
        <v>81</v>
      </c>
      <c r="AV150" s="11" t="s">
        <v>79</v>
      </c>
      <c r="AW150" s="11" t="s">
        <v>35</v>
      </c>
      <c r="AX150" s="11" t="s">
        <v>71</v>
      </c>
      <c r="AY150" s="242" t="s">
        <v>130</v>
      </c>
    </row>
    <row r="151" s="12" customFormat="1">
      <c r="B151" s="243"/>
      <c r="C151" s="244"/>
      <c r="D151" s="234" t="s">
        <v>138</v>
      </c>
      <c r="E151" s="245" t="s">
        <v>21</v>
      </c>
      <c r="F151" s="246" t="s">
        <v>508</v>
      </c>
      <c r="G151" s="244"/>
      <c r="H151" s="247">
        <v>95.299999999999997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138</v>
      </c>
      <c r="AU151" s="253" t="s">
        <v>81</v>
      </c>
      <c r="AV151" s="12" t="s">
        <v>81</v>
      </c>
      <c r="AW151" s="12" t="s">
        <v>35</v>
      </c>
      <c r="AX151" s="12" t="s">
        <v>79</v>
      </c>
      <c r="AY151" s="253" t="s">
        <v>130</v>
      </c>
    </row>
    <row r="152" s="10" customFormat="1" ht="29.88" customHeight="1">
      <c r="B152" s="205"/>
      <c r="C152" s="206"/>
      <c r="D152" s="207" t="s">
        <v>70</v>
      </c>
      <c r="E152" s="219" t="s">
        <v>81</v>
      </c>
      <c r="F152" s="219" t="s">
        <v>247</v>
      </c>
      <c r="G152" s="206"/>
      <c r="H152" s="206"/>
      <c r="I152" s="209"/>
      <c r="J152" s="220">
        <f>BK152</f>
        <v>0</v>
      </c>
      <c r="K152" s="206"/>
      <c r="L152" s="211"/>
      <c r="M152" s="212"/>
      <c r="N152" s="213"/>
      <c r="O152" s="213"/>
      <c r="P152" s="214">
        <f>SUM(P153:P160)</f>
        <v>0</v>
      </c>
      <c r="Q152" s="213"/>
      <c r="R152" s="214">
        <f>SUM(R153:R160)</f>
        <v>4.0537510000000001</v>
      </c>
      <c r="S152" s="213"/>
      <c r="T152" s="215">
        <f>SUM(T153:T160)</f>
        <v>0</v>
      </c>
      <c r="AR152" s="216" t="s">
        <v>79</v>
      </c>
      <c r="AT152" s="217" t="s">
        <v>70</v>
      </c>
      <c r="AU152" s="217" t="s">
        <v>79</v>
      </c>
      <c r="AY152" s="216" t="s">
        <v>130</v>
      </c>
      <c r="BK152" s="218">
        <f>SUM(BK153:BK160)</f>
        <v>0</v>
      </c>
    </row>
    <row r="153" s="1" customFormat="1" ht="16.5" customHeight="1">
      <c r="B153" s="46"/>
      <c r="C153" s="221" t="s">
        <v>248</v>
      </c>
      <c r="D153" s="221" t="s">
        <v>132</v>
      </c>
      <c r="E153" s="222" t="s">
        <v>249</v>
      </c>
      <c r="F153" s="223" t="s">
        <v>250</v>
      </c>
      <c r="G153" s="224" t="s">
        <v>238</v>
      </c>
      <c r="H153" s="225">
        <v>12.1</v>
      </c>
      <c r="I153" s="226"/>
      <c r="J153" s="225">
        <f>ROUND(I153*H153,2)</f>
        <v>0</v>
      </c>
      <c r="K153" s="223" t="s">
        <v>173</v>
      </c>
      <c r="L153" s="72"/>
      <c r="M153" s="227" t="s">
        <v>21</v>
      </c>
      <c r="N153" s="228" t="s">
        <v>42</v>
      </c>
      <c r="O153" s="47"/>
      <c r="P153" s="229">
        <f>O153*H153</f>
        <v>0</v>
      </c>
      <c r="Q153" s="229">
        <v>0.00010000000000000001</v>
      </c>
      <c r="R153" s="229">
        <f>Q153*H153</f>
        <v>0.0012099999999999999</v>
      </c>
      <c r="S153" s="229">
        <v>0</v>
      </c>
      <c r="T153" s="230">
        <f>S153*H153</f>
        <v>0</v>
      </c>
      <c r="AR153" s="24" t="s">
        <v>136</v>
      </c>
      <c r="AT153" s="24" t="s">
        <v>132</v>
      </c>
      <c r="AU153" s="24" t="s">
        <v>81</v>
      </c>
      <c r="AY153" s="24" t="s">
        <v>130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4" t="s">
        <v>79</v>
      </c>
      <c r="BK153" s="231">
        <f>ROUND(I153*H153,2)</f>
        <v>0</v>
      </c>
      <c r="BL153" s="24" t="s">
        <v>136</v>
      </c>
      <c r="BM153" s="24" t="s">
        <v>509</v>
      </c>
    </row>
    <row r="154" s="11" customFormat="1">
      <c r="B154" s="232"/>
      <c r="C154" s="233"/>
      <c r="D154" s="234" t="s">
        <v>138</v>
      </c>
      <c r="E154" s="235" t="s">
        <v>21</v>
      </c>
      <c r="F154" s="236" t="s">
        <v>510</v>
      </c>
      <c r="G154" s="233"/>
      <c r="H154" s="235" t="s">
        <v>21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138</v>
      </c>
      <c r="AU154" s="242" t="s">
        <v>81</v>
      </c>
      <c r="AV154" s="11" t="s">
        <v>79</v>
      </c>
      <c r="AW154" s="11" t="s">
        <v>35</v>
      </c>
      <c r="AX154" s="11" t="s">
        <v>71</v>
      </c>
      <c r="AY154" s="242" t="s">
        <v>130</v>
      </c>
    </row>
    <row r="155" s="12" customFormat="1">
      <c r="B155" s="243"/>
      <c r="C155" s="244"/>
      <c r="D155" s="234" t="s">
        <v>138</v>
      </c>
      <c r="E155" s="245" t="s">
        <v>21</v>
      </c>
      <c r="F155" s="246" t="s">
        <v>511</v>
      </c>
      <c r="G155" s="244"/>
      <c r="H155" s="247">
        <v>12.1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138</v>
      </c>
      <c r="AU155" s="253" t="s">
        <v>81</v>
      </c>
      <c r="AV155" s="12" t="s">
        <v>81</v>
      </c>
      <c r="AW155" s="12" t="s">
        <v>35</v>
      </c>
      <c r="AX155" s="12" t="s">
        <v>79</v>
      </c>
      <c r="AY155" s="253" t="s">
        <v>130</v>
      </c>
    </row>
    <row r="156" s="1" customFormat="1" ht="16.5" customHeight="1">
      <c r="B156" s="46"/>
      <c r="C156" s="276" t="s">
        <v>254</v>
      </c>
      <c r="D156" s="276" t="s">
        <v>255</v>
      </c>
      <c r="E156" s="277" t="s">
        <v>256</v>
      </c>
      <c r="F156" s="278" t="s">
        <v>257</v>
      </c>
      <c r="G156" s="279" t="s">
        <v>238</v>
      </c>
      <c r="H156" s="280">
        <v>12.1</v>
      </c>
      <c r="I156" s="281"/>
      <c r="J156" s="280">
        <f>ROUND(I156*H156,2)</f>
        <v>0</v>
      </c>
      <c r="K156" s="278" t="s">
        <v>173</v>
      </c>
      <c r="L156" s="282"/>
      <c r="M156" s="283" t="s">
        <v>21</v>
      </c>
      <c r="N156" s="284" t="s">
        <v>42</v>
      </c>
      <c r="O156" s="47"/>
      <c r="P156" s="229">
        <f>O156*H156</f>
        <v>0</v>
      </c>
      <c r="Q156" s="229">
        <v>0.00021000000000000001</v>
      </c>
      <c r="R156" s="229">
        <f>Q156*H156</f>
        <v>0.0025409999999999999</v>
      </c>
      <c r="S156" s="229">
        <v>0</v>
      </c>
      <c r="T156" s="230">
        <f>S156*H156</f>
        <v>0</v>
      </c>
      <c r="AR156" s="24" t="s">
        <v>180</v>
      </c>
      <c r="AT156" s="24" t="s">
        <v>255</v>
      </c>
      <c r="AU156" s="24" t="s">
        <v>81</v>
      </c>
      <c r="AY156" s="24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4" t="s">
        <v>79</v>
      </c>
      <c r="BK156" s="231">
        <f>ROUND(I156*H156,2)</f>
        <v>0</v>
      </c>
      <c r="BL156" s="24" t="s">
        <v>136</v>
      </c>
      <c r="BM156" s="24" t="s">
        <v>512</v>
      </c>
    </row>
    <row r="157" s="12" customFormat="1">
      <c r="B157" s="243"/>
      <c r="C157" s="244"/>
      <c r="D157" s="234" t="s">
        <v>138</v>
      </c>
      <c r="E157" s="245" t="s">
        <v>21</v>
      </c>
      <c r="F157" s="246" t="s">
        <v>513</v>
      </c>
      <c r="G157" s="244"/>
      <c r="H157" s="247">
        <v>12.1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138</v>
      </c>
      <c r="AU157" s="253" t="s">
        <v>81</v>
      </c>
      <c r="AV157" s="12" t="s">
        <v>81</v>
      </c>
      <c r="AW157" s="12" t="s">
        <v>35</v>
      </c>
      <c r="AX157" s="12" t="s">
        <v>79</v>
      </c>
      <c r="AY157" s="253" t="s">
        <v>130</v>
      </c>
    </row>
    <row r="158" s="1" customFormat="1" ht="16.5" customHeight="1">
      <c r="B158" s="46"/>
      <c r="C158" s="221" t="s">
        <v>260</v>
      </c>
      <c r="D158" s="221" t="s">
        <v>132</v>
      </c>
      <c r="E158" s="222" t="s">
        <v>261</v>
      </c>
      <c r="F158" s="223" t="s">
        <v>262</v>
      </c>
      <c r="G158" s="224" t="s">
        <v>162</v>
      </c>
      <c r="H158" s="225">
        <v>1.8</v>
      </c>
      <c r="I158" s="226"/>
      <c r="J158" s="225">
        <f>ROUND(I158*H158,2)</f>
        <v>0</v>
      </c>
      <c r="K158" s="223" t="s">
        <v>173</v>
      </c>
      <c r="L158" s="72"/>
      <c r="M158" s="227" t="s">
        <v>21</v>
      </c>
      <c r="N158" s="228" t="s">
        <v>42</v>
      </c>
      <c r="O158" s="47"/>
      <c r="P158" s="229">
        <f>O158*H158</f>
        <v>0</v>
      </c>
      <c r="Q158" s="229">
        <v>2.25</v>
      </c>
      <c r="R158" s="229">
        <f>Q158*H158</f>
        <v>4.0499999999999998</v>
      </c>
      <c r="S158" s="229">
        <v>0</v>
      </c>
      <c r="T158" s="230">
        <f>S158*H158</f>
        <v>0</v>
      </c>
      <c r="AR158" s="24" t="s">
        <v>136</v>
      </c>
      <c r="AT158" s="24" t="s">
        <v>132</v>
      </c>
      <c r="AU158" s="24" t="s">
        <v>81</v>
      </c>
      <c r="AY158" s="24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4" t="s">
        <v>79</v>
      </c>
      <c r="BK158" s="231">
        <f>ROUND(I158*H158,2)</f>
        <v>0</v>
      </c>
      <c r="BL158" s="24" t="s">
        <v>136</v>
      </c>
      <c r="BM158" s="24" t="s">
        <v>514</v>
      </c>
    </row>
    <row r="159" s="11" customFormat="1">
      <c r="B159" s="232"/>
      <c r="C159" s="233"/>
      <c r="D159" s="234" t="s">
        <v>138</v>
      </c>
      <c r="E159" s="235" t="s">
        <v>21</v>
      </c>
      <c r="F159" s="236" t="s">
        <v>280</v>
      </c>
      <c r="G159" s="233"/>
      <c r="H159" s="235" t="s">
        <v>21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138</v>
      </c>
      <c r="AU159" s="242" t="s">
        <v>81</v>
      </c>
      <c r="AV159" s="11" t="s">
        <v>79</v>
      </c>
      <c r="AW159" s="11" t="s">
        <v>35</v>
      </c>
      <c r="AX159" s="11" t="s">
        <v>71</v>
      </c>
      <c r="AY159" s="242" t="s">
        <v>130</v>
      </c>
    </row>
    <row r="160" s="12" customFormat="1">
      <c r="B160" s="243"/>
      <c r="C160" s="244"/>
      <c r="D160" s="234" t="s">
        <v>138</v>
      </c>
      <c r="E160" s="245" t="s">
        <v>21</v>
      </c>
      <c r="F160" s="246" t="s">
        <v>515</v>
      </c>
      <c r="G160" s="244"/>
      <c r="H160" s="247">
        <v>1.8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138</v>
      </c>
      <c r="AU160" s="253" t="s">
        <v>81</v>
      </c>
      <c r="AV160" s="12" t="s">
        <v>81</v>
      </c>
      <c r="AW160" s="12" t="s">
        <v>35</v>
      </c>
      <c r="AX160" s="12" t="s">
        <v>79</v>
      </c>
      <c r="AY160" s="253" t="s">
        <v>130</v>
      </c>
    </row>
    <row r="161" s="10" customFormat="1" ht="29.88" customHeight="1">
      <c r="B161" s="205"/>
      <c r="C161" s="206"/>
      <c r="D161" s="207" t="s">
        <v>70</v>
      </c>
      <c r="E161" s="219" t="s">
        <v>148</v>
      </c>
      <c r="F161" s="219" t="s">
        <v>266</v>
      </c>
      <c r="G161" s="206"/>
      <c r="H161" s="206"/>
      <c r="I161" s="209"/>
      <c r="J161" s="220">
        <f>BK161</f>
        <v>0</v>
      </c>
      <c r="K161" s="206"/>
      <c r="L161" s="211"/>
      <c r="M161" s="212"/>
      <c r="N161" s="213"/>
      <c r="O161" s="213"/>
      <c r="P161" s="214">
        <f>SUM(P162:P197)</f>
        <v>0</v>
      </c>
      <c r="Q161" s="213"/>
      <c r="R161" s="214">
        <f>SUM(R162:R197)</f>
        <v>15.015435999999999</v>
      </c>
      <c r="S161" s="213"/>
      <c r="T161" s="215">
        <f>SUM(T162:T197)</f>
        <v>0</v>
      </c>
      <c r="AR161" s="216" t="s">
        <v>79</v>
      </c>
      <c r="AT161" s="217" t="s">
        <v>70</v>
      </c>
      <c r="AU161" s="217" t="s">
        <v>79</v>
      </c>
      <c r="AY161" s="216" t="s">
        <v>130</v>
      </c>
      <c r="BK161" s="218">
        <f>SUM(BK162:BK197)</f>
        <v>0</v>
      </c>
    </row>
    <row r="162" s="1" customFormat="1" ht="25.5" customHeight="1">
      <c r="B162" s="46"/>
      <c r="C162" s="221" t="s">
        <v>267</v>
      </c>
      <c r="D162" s="221" t="s">
        <v>132</v>
      </c>
      <c r="E162" s="222" t="s">
        <v>268</v>
      </c>
      <c r="F162" s="223" t="s">
        <v>269</v>
      </c>
      <c r="G162" s="224" t="s">
        <v>162</v>
      </c>
      <c r="H162" s="225">
        <v>3.8999999999999999</v>
      </c>
      <c r="I162" s="226"/>
      <c r="J162" s="225">
        <f>ROUND(I162*H162,2)</f>
        <v>0</v>
      </c>
      <c r="K162" s="223" t="s">
        <v>173</v>
      </c>
      <c r="L162" s="72"/>
      <c r="M162" s="227" t="s">
        <v>21</v>
      </c>
      <c r="N162" s="228" t="s">
        <v>42</v>
      </c>
      <c r="O162" s="47"/>
      <c r="P162" s="229">
        <f>O162*H162</f>
        <v>0</v>
      </c>
      <c r="Q162" s="229">
        <v>3.11388</v>
      </c>
      <c r="R162" s="229">
        <f>Q162*H162</f>
        <v>12.144131999999999</v>
      </c>
      <c r="S162" s="229">
        <v>0</v>
      </c>
      <c r="T162" s="230">
        <f>S162*H162</f>
        <v>0</v>
      </c>
      <c r="AR162" s="24" t="s">
        <v>136</v>
      </c>
      <c r="AT162" s="24" t="s">
        <v>132</v>
      </c>
      <c r="AU162" s="24" t="s">
        <v>81</v>
      </c>
      <c r="AY162" s="24" t="s">
        <v>130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4" t="s">
        <v>79</v>
      </c>
      <c r="BK162" s="231">
        <f>ROUND(I162*H162,2)</f>
        <v>0</v>
      </c>
      <c r="BL162" s="24" t="s">
        <v>136</v>
      </c>
      <c r="BM162" s="24" t="s">
        <v>516</v>
      </c>
    </row>
    <row r="163" s="11" customFormat="1">
      <c r="B163" s="232"/>
      <c r="C163" s="233"/>
      <c r="D163" s="234" t="s">
        <v>138</v>
      </c>
      <c r="E163" s="235" t="s">
        <v>21</v>
      </c>
      <c r="F163" s="236" t="s">
        <v>479</v>
      </c>
      <c r="G163" s="233"/>
      <c r="H163" s="235" t="s">
        <v>21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138</v>
      </c>
      <c r="AU163" s="242" t="s">
        <v>81</v>
      </c>
      <c r="AV163" s="11" t="s">
        <v>79</v>
      </c>
      <c r="AW163" s="11" t="s">
        <v>35</v>
      </c>
      <c r="AX163" s="11" t="s">
        <v>71</v>
      </c>
      <c r="AY163" s="242" t="s">
        <v>130</v>
      </c>
    </row>
    <row r="164" s="12" customFormat="1">
      <c r="B164" s="243"/>
      <c r="C164" s="244"/>
      <c r="D164" s="234" t="s">
        <v>138</v>
      </c>
      <c r="E164" s="245" t="s">
        <v>21</v>
      </c>
      <c r="F164" s="246" t="s">
        <v>517</v>
      </c>
      <c r="G164" s="244"/>
      <c r="H164" s="247">
        <v>3.8999999999999999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138</v>
      </c>
      <c r="AU164" s="253" t="s">
        <v>81</v>
      </c>
      <c r="AV164" s="12" t="s">
        <v>81</v>
      </c>
      <c r="AW164" s="12" t="s">
        <v>35</v>
      </c>
      <c r="AX164" s="12" t="s">
        <v>79</v>
      </c>
      <c r="AY164" s="253" t="s">
        <v>130</v>
      </c>
    </row>
    <row r="165" s="1" customFormat="1" ht="16.5" customHeight="1">
      <c r="B165" s="46"/>
      <c r="C165" s="221" t="s">
        <v>275</v>
      </c>
      <c r="D165" s="221" t="s">
        <v>132</v>
      </c>
      <c r="E165" s="222" t="s">
        <v>276</v>
      </c>
      <c r="F165" s="223" t="s">
        <v>277</v>
      </c>
      <c r="G165" s="224" t="s">
        <v>162</v>
      </c>
      <c r="H165" s="225">
        <v>4.5999999999999996</v>
      </c>
      <c r="I165" s="226"/>
      <c r="J165" s="225">
        <f>ROUND(I165*H165,2)</f>
        <v>0</v>
      </c>
      <c r="K165" s="223" t="s">
        <v>21</v>
      </c>
      <c r="L165" s="72"/>
      <c r="M165" s="227" t="s">
        <v>21</v>
      </c>
      <c r="N165" s="228" t="s">
        <v>42</v>
      </c>
      <c r="O165" s="47"/>
      <c r="P165" s="229">
        <f>O165*H165</f>
        <v>0</v>
      </c>
      <c r="Q165" s="229">
        <v>0.36037999999999998</v>
      </c>
      <c r="R165" s="229">
        <f>Q165*H165</f>
        <v>1.6577479999999998</v>
      </c>
      <c r="S165" s="229">
        <v>0</v>
      </c>
      <c r="T165" s="230">
        <f>S165*H165</f>
        <v>0</v>
      </c>
      <c r="AR165" s="24" t="s">
        <v>136</v>
      </c>
      <c r="AT165" s="24" t="s">
        <v>132</v>
      </c>
      <c r="AU165" s="24" t="s">
        <v>81</v>
      </c>
      <c r="AY165" s="24" t="s">
        <v>130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4" t="s">
        <v>79</v>
      </c>
      <c r="BK165" s="231">
        <f>ROUND(I165*H165,2)</f>
        <v>0</v>
      </c>
      <c r="BL165" s="24" t="s">
        <v>136</v>
      </c>
      <c r="BM165" s="24" t="s">
        <v>518</v>
      </c>
    </row>
    <row r="166" s="11" customFormat="1">
      <c r="B166" s="232"/>
      <c r="C166" s="233"/>
      <c r="D166" s="234" t="s">
        <v>138</v>
      </c>
      <c r="E166" s="235" t="s">
        <v>21</v>
      </c>
      <c r="F166" s="236" t="s">
        <v>519</v>
      </c>
      <c r="G166" s="233"/>
      <c r="H166" s="235" t="s">
        <v>21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138</v>
      </c>
      <c r="AU166" s="242" t="s">
        <v>81</v>
      </c>
      <c r="AV166" s="11" t="s">
        <v>79</v>
      </c>
      <c r="AW166" s="11" t="s">
        <v>35</v>
      </c>
      <c r="AX166" s="11" t="s">
        <v>71</v>
      </c>
      <c r="AY166" s="242" t="s">
        <v>130</v>
      </c>
    </row>
    <row r="167" s="11" customFormat="1">
      <c r="B167" s="232"/>
      <c r="C167" s="233"/>
      <c r="D167" s="234" t="s">
        <v>138</v>
      </c>
      <c r="E167" s="235" t="s">
        <v>21</v>
      </c>
      <c r="F167" s="236" t="s">
        <v>520</v>
      </c>
      <c r="G167" s="233"/>
      <c r="H167" s="235" t="s">
        <v>21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138</v>
      </c>
      <c r="AU167" s="242" t="s">
        <v>81</v>
      </c>
      <c r="AV167" s="11" t="s">
        <v>79</v>
      </c>
      <c r="AW167" s="11" t="s">
        <v>35</v>
      </c>
      <c r="AX167" s="11" t="s">
        <v>71</v>
      </c>
      <c r="AY167" s="242" t="s">
        <v>130</v>
      </c>
    </row>
    <row r="168" s="11" customFormat="1">
      <c r="B168" s="232"/>
      <c r="C168" s="233"/>
      <c r="D168" s="234" t="s">
        <v>138</v>
      </c>
      <c r="E168" s="235" t="s">
        <v>21</v>
      </c>
      <c r="F168" s="236" t="s">
        <v>521</v>
      </c>
      <c r="G168" s="233"/>
      <c r="H168" s="235" t="s">
        <v>21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138</v>
      </c>
      <c r="AU168" s="242" t="s">
        <v>81</v>
      </c>
      <c r="AV168" s="11" t="s">
        <v>79</v>
      </c>
      <c r="AW168" s="11" t="s">
        <v>35</v>
      </c>
      <c r="AX168" s="11" t="s">
        <v>71</v>
      </c>
      <c r="AY168" s="242" t="s">
        <v>130</v>
      </c>
    </row>
    <row r="169" s="12" customFormat="1">
      <c r="B169" s="243"/>
      <c r="C169" s="244"/>
      <c r="D169" s="234" t="s">
        <v>138</v>
      </c>
      <c r="E169" s="245" t="s">
        <v>21</v>
      </c>
      <c r="F169" s="246" t="s">
        <v>522</v>
      </c>
      <c r="G169" s="244"/>
      <c r="H169" s="247">
        <v>4.5999999999999996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138</v>
      </c>
      <c r="AU169" s="253" t="s">
        <v>81</v>
      </c>
      <c r="AV169" s="12" t="s">
        <v>81</v>
      </c>
      <c r="AW169" s="12" t="s">
        <v>35</v>
      </c>
      <c r="AX169" s="12" t="s">
        <v>79</v>
      </c>
      <c r="AY169" s="253" t="s">
        <v>130</v>
      </c>
    </row>
    <row r="170" s="1" customFormat="1" ht="16.5" customHeight="1">
      <c r="B170" s="46"/>
      <c r="C170" s="221" t="s">
        <v>9</v>
      </c>
      <c r="D170" s="221" t="s">
        <v>132</v>
      </c>
      <c r="E170" s="222" t="s">
        <v>285</v>
      </c>
      <c r="F170" s="223" t="s">
        <v>286</v>
      </c>
      <c r="G170" s="224" t="s">
        <v>162</v>
      </c>
      <c r="H170" s="225">
        <v>22</v>
      </c>
      <c r="I170" s="226"/>
      <c r="J170" s="225">
        <f>ROUND(I170*H170,2)</f>
        <v>0</v>
      </c>
      <c r="K170" s="223" t="s">
        <v>173</v>
      </c>
      <c r="L170" s="72"/>
      <c r="M170" s="227" t="s">
        <v>21</v>
      </c>
      <c r="N170" s="228" t="s">
        <v>42</v>
      </c>
      <c r="O170" s="47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4" t="s">
        <v>136</v>
      </c>
      <c r="AT170" s="24" t="s">
        <v>132</v>
      </c>
      <c r="AU170" s="24" t="s">
        <v>81</v>
      </c>
      <c r="AY170" s="24" t="s">
        <v>130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4" t="s">
        <v>79</v>
      </c>
      <c r="BK170" s="231">
        <f>ROUND(I170*H170,2)</f>
        <v>0</v>
      </c>
      <c r="BL170" s="24" t="s">
        <v>136</v>
      </c>
      <c r="BM170" s="24" t="s">
        <v>523</v>
      </c>
    </row>
    <row r="171" s="11" customFormat="1">
      <c r="B171" s="232"/>
      <c r="C171" s="233"/>
      <c r="D171" s="234" t="s">
        <v>138</v>
      </c>
      <c r="E171" s="235" t="s">
        <v>21</v>
      </c>
      <c r="F171" s="236" t="s">
        <v>524</v>
      </c>
      <c r="G171" s="233"/>
      <c r="H171" s="235" t="s">
        <v>21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138</v>
      </c>
      <c r="AU171" s="242" t="s">
        <v>81</v>
      </c>
      <c r="AV171" s="11" t="s">
        <v>79</v>
      </c>
      <c r="AW171" s="11" t="s">
        <v>35</v>
      </c>
      <c r="AX171" s="11" t="s">
        <v>71</v>
      </c>
      <c r="AY171" s="242" t="s">
        <v>130</v>
      </c>
    </row>
    <row r="172" s="12" customFormat="1">
      <c r="B172" s="243"/>
      <c r="C172" s="244"/>
      <c r="D172" s="234" t="s">
        <v>138</v>
      </c>
      <c r="E172" s="245" t="s">
        <v>21</v>
      </c>
      <c r="F172" s="246" t="s">
        <v>525</v>
      </c>
      <c r="G172" s="244"/>
      <c r="H172" s="247">
        <v>9.5999999999999996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138</v>
      </c>
      <c r="AU172" s="253" t="s">
        <v>81</v>
      </c>
      <c r="AV172" s="12" t="s">
        <v>81</v>
      </c>
      <c r="AW172" s="12" t="s">
        <v>35</v>
      </c>
      <c r="AX172" s="12" t="s">
        <v>71</v>
      </c>
      <c r="AY172" s="253" t="s">
        <v>130</v>
      </c>
    </row>
    <row r="173" s="11" customFormat="1">
      <c r="B173" s="232"/>
      <c r="C173" s="233"/>
      <c r="D173" s="234" t="s">
        <v>138</v>
      </c>
      <c r="E173" s="235" t="s">
        <v>21</v>
      </c>
      <c r="F173" s="236" t="s">
        <v>526</v>
      </c>
      <c r="G173" s="233"/>
      <c r="H173" s="235" t="s">
        <v>21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138</v>
      </c>
      <c r="AU173" s="242" t="s">
        <v>81</v>
      </c>
      <c r="AV173" s="11" t="s">
        <v>79</v>
      </c>
      <c r="AW173" s="11" t="s">
        <v>35</v>
      </c>
      <c r="AX173" s="11" t="s">
        <v>71</v>
      </c>
      <c r="AY173" s="242" t="s">
        <v>130</v>
      </c>
    </row>
    <row r="174" s="12" customFormat="1">
      <c r="B174" s="243"/>
      <c r="C174" s="244"/>
      <c r="D174" s="234" t="s">
        <v>138</v>
      </c>
      <c r="E174" s="245" t="s">
        <v>21</v>
      </c>
      <c r="F174" s="246" t="s">
        <v>527</v>
      </c>
      <c r="G174" s="244"/>
      <c r="H174" s="247">
        <v>8.5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138</v>
      </c>
      <c r="AU174" s="253" t="s">
        <v>81</v>
      </c>
      <c r="AV174" s="12" t="s">
        <v>81</v>
      </c>
      <c r="AW174" s="12" t="s">
        <v>35</v>
      </c>
      <c r="AX174" s="12" t="s">
        <v>71</v>
      </c>
      <c r="AY174" s="253" t="s">
        <v>130</v>
      </c>
    </row>
    <row r="175" s="11" customFormat="1">
      <c r="B175" s="232"/>
      <c r="C175" s="233"/>
      <c r="D175" s="234" t="s">
        <v>138</v>
      </c>
      <c r="E175" s="235" t="s">
        <v>21</v>
      </c>
      <c r="F175" s="236" t="s">
        <v>528</v>
      </c>
      <c r="G175" s="233"/>
      <c r="H175" s="235" t="s">
        <v>21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138</v>
      </c>
      <c r="AU175" s="242" t="s">
        <v>81</v>
      </c>
      <c r="AV175" s="11" t="s">
        <v>79</v>
      </c>
      <c r="AW175" s="11" t="s">
        <v>35</v>
      </c>
      <c r="AX175" s="11" t="s">
        <v>71</v>
      </c>
      <c r="AY175" s="242" t="s">
        <v>130</v>
      </c>
    </row>
    <row r="176" s="12" customFormat="1">
      <c r="B176" s="243"/>
      <c r="C176" s="244"/>
      <c r="D176" s="234" t="s">
        <v>138</v>
      </c>
      <c r="E176" s="245" t="s">
        <v>21</v>
      </c>
      <c r="F176" s="246" t="s">
        <v>529</v>
      </c>
      <c r="G176" s="244"/>
      <c r="H176" s="247">
        <v>3.8999999999999999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138</v>
      </c>
      <c r="AU176" s="253" t="s">
        <v>81</v>
      </c>
      <c r="AV176" s="12" t="s">
        <v>81</v>
      </c>
      <c r="AW176" s="12" t="s">
        <v>35</v>
      </c>
      <c r="AX176" s="12" t="s">
        <v>71</v>
      </c>
      <c r="AY176" s="253" t="s">
        <v>130</v>
      </c>
    </row>
    <row r="177" s="13" customFormat="1">
      <c r="B177" s="254"/>
      <c r="C177" s="255"/>
      <c r="D177" s="234" t="s">
        <v>138</v>
      </c>
      <c r="E177" s="256" t="s">
        <v>21</v>
      </c>
      <c r="F177" s="257" t="s">
        <v>169</v>
      </c>
      <c r="G177" s="255"/>
      <c r="H177" s="258">
        <v>22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138</v>
      </c>
      <c r="AU177" s="264" t="s">
        <v>81</v>
      </c>
      <c r="AV177" s="13" t="s">
        <v>136</v>
      </c>
      <c r="AW177" s="13" t="s">
        <v>35</v>
      </c>
      <c r="AX177" s="13" t="s">
        <v>79</v>
      </c>
      <c r="AY177" s="264" t="s">
        <v>130</v>
      </c>
    </row>
    <row r="178" s="1" customFormat="1" ht="16.5" customHeight="1">
      <c r="B178" s="46"/>
      <c r="C178" s="221" t="s">
        <v>298</v>
      </c>
      <c r="D178" s="221" t="s">
        <v>132</v>
      </c>
      <c r="E178" s="222" t="s">
        <v>299</v>
      </c>
      <c r="F178" s="223" t="s">
        <v>300</v>
      </c>
      <c r="G178" s="224" t="s">
        <v>238</v>
      </c>
      <c r="H178" s="225">
        <v>56.899999999999999</v>
      </c>
      <c r="I178" s="226"/>
      <c r="J178" s="225">
        <f>ROUND(I178*H178,2)</f>
        <v>0</v>
      </c>
      <c r="K178" s="223" t="s">
        <v>173</v>
      </c>
      <c r="L178" s="72"/>
      <c r="M178" s="227" t="s">
        <v>21</v>
      </c>
      <c r="N178" s="228" t="s">
        <v>42</v>
      </c>
      <c r="O178" s="47"/>
      <c r="P178" s="229">
        <f>O178*H178</f>
        <v>0</v>
      </c>
      <c r="Q178" s="229">
        <v>0.0076499999999999997</v>
      </c>
      <c r="R178" s="229">
        <f>Q178*H178</f>
        <v>0.43528499999999998</v>
      </c>
      <c r="S178" s="229">
        <v>0</v>
      </c>
      <c r="T178" s="230">
        <f>S178*H178</f>
        <v>0</v>
      </c>
      <c r="AR178" s="24" t="s">
        <v>136</v>
      </c>
      <c r="AT178" s="24" t="s">
        <v>132</v>
      </c>
      <c r="AU178" s="24" t="s">
        <v>81</v>
      </c>
      <c r="AY178" s="24" t="s">
        <v>130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4" t="s">
        <v>79</v>
      </c>
      <c r="BK178" s="231">
        <f>ROUND(I178*H178,2)</f>
        <v>0</v>
      </c>
      <c r="BL178" s="24" t="s">
        <v>136</v>
      </c>
      <c r="BM178" s="24" t="s">
        <v>530</v>
      </c>
    </row>
    <row r="179" s="11" customFormat="1">
      <c r="B179" s="232"/>
      <c r="C179" s="233"/>
      <c r="D179" s="234" t="s">
        <v>138</v>
      </c>
      <c r="E179" s="235" t="s">
        <v>21</v>
      </c>
      <c r="F179" s="236" t="s">
        <v>531</v>
      </c>
      <c r="G179" s="233"/>
      <c r="H179" s="235" t="s">
        <v>21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138</v>
      </c>
      <c r="AU179" s="242" t="s">
        <v>81</v>
      </c>
      <c r="AV179" s="11" t="s">
        <v>79</v>
      </c>
      <c r="AW179" s="11" t="s">
        <v>35</v>
      </c>
      <c r="AX179" s="11" t="s">
        <v>71</v>
      </c>
      <c r="AY179" s="242" t="s">
        <v>130</v>
      </c>
    </row>
    <row r="180" s="12" customFormat="1">
      <c r="B180" s="243"/>
      <c r="C180" s="244"/>
      <c r="D180" s="234" t="s">
        <v>138</v>
      </c>
      <c r="E180" s="245" t="s">
        <v>21</v>
      </c>
      <c r="F180" s="246" t="s">
        <v>532</v>
      </c>
      <c r="G180" s="244"/>
      <c r="H180" s="247">
        <v>15.5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138</v>
      </c>
      <c r="AU180" s="253" t="s">
        <v>81</v>
      </c>
      <c r="AV180" s="12" t="s">
        <v>81</v>
      </c>
      <c r="AW180" s="12" t="s">
        <v>35</v>
      </c>
      <c r="AX180" s="12" t="s">
        <v>71</v>
      </c>
      <c r="AY180" s="253" t="s">
        <v>130</v>
      </c>
    </row>
    <row r="181" s="12" customFormat="1">
      <c r="B181" s="243"/>
      <c r="C181" s="244"/>
      <c r="D181" s="234" t="s">
        <v>138</v>
      </c>
      <c r="E181" s="245" t="s">
        <v>21</v>
      </c>
      <c r="F181" s="246" t="s">
        <v>533</v>
      </c>
      <c r="G181" s="244"/>
      <c r="H181" s="247">
        <v>18.800000000000001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138</v>
      </c>
      <c r="AU181" s="253" t="s">
        <v>81</v>
      </c>
      <c r="AV181" s="12" t="s">
        <v>81</v>
      </c>
      <c r="AW181" s="12" t="s">
        <v>35</v>
      </c>
      <c r="AX181" s="12" t="s">
        <v>71</v>
      </c>
      <c r="AY181" s="253" t="s">
        <v>130</v>
      </c>
    </row>
    <row r="182" s="12" customFormat="1">
      <c r="B182" s="243"/>
      <c r="C182" s="244"/>
      <c r="D182" s="234" t="s">
        <v>138</v>
      </c>
      <c r="E182" s="245" t="s">
        <v>21</v>
      </c>
      <c r="F182" s="246" t="s">
        <v>534</v>
      </c>
      <c r="G182" s="244"/>
      <c r="H182" s="247">
        <v>22.600000000000001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138</v>
      </c>
      <c r="AU182" s="253" t="s">
        <v>81</v>
      </c>
      <c r="AV182" s="12" t="s">
        <v>81</v>
      </c>
      <c r="AW182" s="12" t="s">
        <v>35</v>
      </c>
      <c r="AX182" s="12" t="s">
        <v>71</v>
      </c>
      <c r="AY182" s="253" t="s">
        <v>130</v>
      </c>
    </row>
    <row r="183" s="13" customFormat="1">
      <c r="B183" s="254"/>
      <c r="C183" s="255"/>
      <c r="D183" s="234" t="s">
        <v>138</v>
      </c>
      <c r="E183" s="256" t="s">
        <v>21</v>
      </c>
      <c r="F183" s="257" t="s">
        <v>169</v>
      </c>
      <c r="G183" s="255"/>
      <c r="H183" s="258">
        <v>56.899999999999999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138</v>
      </c>
      <c r="AU183" s="264" t="s">
        <v>81</v>
      </c>
      <c r="AV183" s="13" t="s">
        <v>136</v>
      </c>
      <c r="AW183" s="13" t="s">
        <v>35</v>
      </c>
      <c r="AX183" s="13" t="s">
        <v>79</v>
      </c>
      <c r="AY183" s="264" t="s">
        <v>130</v>
      </c>
    </row>
    <row r="184" s="1" customFormat="1" ht="16.5" customHeight="1">
      <c r="B184" s="46"/>
      <c r="C184" s="221" t="s">
        <v>310</v>
      </c>
      <c r="D184" s="221" t="s">
        <v>132</v>
      </c>
      <c r="E184" s="222" t="s">
        <v>311</v>
      </c>
      <c r="F184" s="223" t="s">
        <v>312</v>
      </c>
      <c r="G184" s="224" t="s">
        <v>238</v>
      </c>
      <c r="H184" s="225">
        <v>56.899999999999999</v>
      </c>
      <c r="I184" s="226"/>
      <c r="J184" s="225">
        <f>ROUND(I184*H184,2)</f>
        <v>0</v>
      </c>
      <c r="K184" s="223" t="s">
        <v>173</v>
      </c>
      <c r="L184" s="72"/>
      <c r="M184" s="227" t="s">
        <v>21</v>
      </c>
      <c r="N184" s="228" t="s">
        <v>42</v>
      </c>
      <c r="O184" s="47"/>
      <c r="P184" s="229">
        <f>O184*H184</f>
        <v>0</v>
      </c>
      <c r="Q184" s="229">
        <v>0.00085999999999999998</v>
      </c>
      <c r="R184" s="229">
        <f>Q184*H184</f>
        <v>0.048933999999999998</v>
      </c>
      <c r="S184" s="229">
        <v>0</v>
      </c>
      <c r="T184" s="230">
        <f>S184*H184</f>
        <v>0</v>
      </c>
      <c r="AR184" s="24" t="s">
        <v>136</v>
      </c>
      <c r="AT184" s="24" t="s">
        <v>132</v>
      </c>
      <c r="AU184" s="24" t="s">
        <v>81</v>
      </c>
      <c r="AY184" s="24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4" t="s">
        <v>79</v>
      </c>
      <c r="BK184" s="231">
        <f>ROUND(I184*H184,2)</f>
        <v>0</v>
      </c>
      <c r="BL184" s="24" t="s">
        <v>136</v>
      </c>
      <c r="BM184" s="24" t="s">
        <v>535</v>
      </c>
    </row>
    <row r="185" s="12" customFormat="1">
      <c r="B185" s="243"/>
      <c r="C185" s="244"/>
      <c r="D185" s="234" t="s">
        <v>138</v>
      </c>
      <c r="E185" s="245" t="s">
        <v>21</v>
      </c>
      <c r="F185" s="246" t="s">
        <v>536</v>
      </c>
      <c r="G185" s="244"/>
      <c r="H185" s="247">
        <v>56.899999999999999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138</v>
      </c>
      <c r="AU185" s="253" t="s">
        <v>81</v>
      </c>
      <c r="AV185" s="12" t="s">
        <v>81</v>
      </c>
      <c r="AW185" s="12" t="s">
        <v>35</v>
      </c>
      <c r="AX185" s="12" t="s">
        <v>79</v>
      </c>
      <c r="AY185" s="253" t="s">
        <v>130</v>
      </c>
    </row>
    <row r="186" s="1" customFormat="1" ht="16.5" customHeight="1">
      <c r="B186" s="46"/>
      <c r="C186" s="221" t="s">
        <v>315</v>
      </c>
      <c r="D186" s="221" t="s">
        <v>132</v>
      </c>
      <c r="E186" s="222" t="s">
        <v>316</v>
      </c>
      <c r="F186" s="223" t="s">
        <v>317</v>
      </c>
      <c r="G186" s="224" t="s">
        <v>318</v>
      </c>
      <c r="H186" s="225">
        <v>0.10000000000000001</v>
      </c>
      <c r="I186" s="226"/>
      <c r="J186" s="225">
        <f>ROUND(I186*H186,2)</f>
        <v>0</v>
      </c>
      <c r="K186" s="223" t="s">
        <v>173</v>
      </c>
      <c r="L186" s="72"/>
      <c r="M186" s="227" t="s">
        <v>21</v>
      </c>
      <c r="N186" s="228" t="s">
        <v>42</v>
      </c>
      <c r="O186" s="47"/>
      <c r="P186" s="229">
        <f>O186*H186</f>
        <v>0</v>
      </c>
      <c r="Q186" s="229">
        <v>1.0563100000000001</v>
      </c>
      <c r="R186" s="229">
        <f>Q186*H186</f>
        <v>0.10563100000000002</v>
      </c>
      <c r="S186" s="229">
        <v>0</v>
      </c>
      <c r="T186" s="230">
        <f>S186*H186</f>
        <v>0</v>
      </c>
      <c r="AR186" s="24" t="s">
        <v>136</v>
      </c>
      <c r="AT186" s="24" t="s">
        <v>132</v>
      </c>
      <c r="AU186" s="24" t="s">
        <v>81</v>
      </c>
      <c r="AY186" s="24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4" t="s">
        <v>79</v>
      </c>
      <c r="BK186" s="231">
        <f>ROUND(I186*H186,2)</f>
        <v>0</v>
      </c>
      <c r="BL186" s="24" t="s">
        <v>136</v>
      </c>
      <c r="BM186" s="24" t="s">
        <v>537</v>
      </c>
    </row>
    <row r="187" s="11" customFormat="1">
      <c r="B187" s="232"/>
      <c r="C187" s="233"/>
      <c r="D187" s="234" t="s">
        <v>138</v>
      </c>
      <c r="E187" s="235" t="s">
        <v>21</v>
      </c>
      <c r="F187" s="236" t="s">
        <v>538</v>
      </c>
      <c r="G187" s="233"/>
      <c r="H187" s="235" t="s">
        <v>21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138</v>
      </c>
      <c r="AU187" s="242" t="s">
        <v>81</v>
      </c>
      <c r="AV187" s="11" t="s">
        <v>79</v>
      </c>
      <c r="AW187" s="11" t="s">
        <v>35</v>
      </c>
      <c r="AX187" s="11" t="s">
        <v>71</v>
      </c>
      <c r="AY187" s="242" t="s">
        <v>130</v>
      </c>
    </row>
    <row r="188" s="11" customFormat="1">
      <c r="B188" s="232"/>
      <c r="C188" s="233"/>
      <c r="D188" s="234" t="s">
        <v>138</v>
      </c>
      <c r="E188" s="235" t="s">
        <v>21</v>
      </c>
      <c r="F188" s="236" t="s">
        <v>539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138</v>
      </c>
      <c r="AU188" s="242" t="s">
        <v>81</v>
      </c>
      <c r="AV188" s="11" t="s">
        <v>79</v>
      </c>
      <c r="AW188" s="11" t="s">
        <v>35</v>
      </c>
      <c r="AX188" s="11" t="s">
        <v>71</v>
      </c>
      <c r="AY188" s="242" t="s">
        <v>130</v>
      </c>
    </row>
    <row r="189" s="11" customFormat="1">
      <c r="B189" s="232"/>
      <c r="C189" s="233"/>
      <c r="D189" s="234" t="s">
        <v>138</v>
      </c>
      <c r="E189" s="235" t="s">
        <v>21</v>
      </c>
      <c r="F189" s="236" t="s">
        <v>540</v>
      </c>
      <c r="G189" s="233"/>
      <c r="H189" s="235" t="s">
        <v>21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138</v>
      </c>
      <c r="AU189" s="242" t="s">
        <v>81</v>
      </c>
      <c r="AV189" s="11" t="s">
        <v>79</v>
      </c>
      <c r="AW189" s="11" t="s">
        <v>35</v>
      </c>
      <c r="AX189" s="11" t="s">
        <v>71</v>
      </c>
      <c r="AY189" s="242" t="s">
        <v>130</v>
      </c>
    </row>
    <row r="190" s="12" customFormat="1">
      <c r="B190" s="243"/>
      <c r="C190" s="244"/>
      <c r="D190" s="234" t="s">
        <v>138</v>
      </c>
      <c r="E190" s="245" t="s">
        <v>21</v>
      </c>
      <c r="F190" s="246" t="s">
        <v>14</v>
      </c>
      <c r="G190" s="244"/>
      <c r="H190" s="247">
        <v>0.10000000000000001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138</v>
      </c>
      <c r="AU190" s="253" t="s">
        <v>81</v>
      </c>
      <c r="AV190" s="12" t="s">
        <v>81</v>
      </c>
      <c r="AW190" s="12" t="s">
        <v>35</v>
      </c>
      <c r="AX190" s="12" t="s">
        <v>79</v>
      </c>
      <c r="AY190" s="253" t="s">
        <v>130</v>
      </c>
    </row>
    <row r="191" s="1" customFormat="1" ht="16.5" customHeight="1">
      <c r="B191" s="46"/>
      <c r="C191" s="221" t="s">
        <v>342</v>
      </c>
      <c r="D191" s="221" t="s">
        <v>132</v>
      </c>
      <c r="E191" s="222" t="s">
        <v>541</v>
      </c>
      <c r="F191" s="223" t="s">
        <v>542</v>
      </c>
      <c r="G191" s="224" t="s">
        <v>318</v>
      </c>
      <c r="H191" s="225">
        <v>0.59999999999999998</v>
      </c>
      <c r="I191" s="226"/>
      <c r="J191" s="225">
        <f>ROUND(I191*H191,2)</f>
        <v>0</v>
      </c>
      <c r="K191" s="223" t="s">
        <v>173</v>
      </c>
      <c r="L191" s="72"/>
      <c r="M191" s="227" t="s">
        <v>21</v>
      </c>
      <c r="N191" s="228" t="s">
        <v>42</v>
      </c>
      <c r="O191" s="47"/>
      <c r="P191" s="229">
        <f>O191*H191</f>
        <v>0</v>
      </c>
      <c r="Q191" s="229">
        <v>1.0395099999999999</v>
      </c>
      <c r="R191" s="229">
        <f>Q191*H191</f>
        <v>0.62370599999999998</v>
      </c>
      <c r="S191" s="229">
        <v>0</v>
      </c>
      <c r="T191" s="230">
        <f>S191*H191</f>
        <v>0</v>
      </c>
      <c r="AR191" s="24" t="s">
        <v>136</v>
      </c>
      <c r="AT191" s="24" t="s">
        <v>132</v>
      </c>
      <c r="AU191" s="24" t="s">
        <v>81</v>
      </c>
      <c r="AY191" s="24" t="s">
        <v>130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4" t="s">
        <v>79</v>
      </c>
      <c r="BK191" s="231">
        <f>ROUND(I191*H191,2)</f>
        <v>0</v>
      </c>
      <c r="BL191" s="24" t="s">
        <v>136</v>
      </c>
      <c r="BM191" s="24" t="s">
        <v>543</v>
      </c>
    </row>
    <row r="192" s="11" customFormat="1">
      <c r="B192" s="232"/>
      <c r="C192" s="233"/>
      <c r="D192" s="234" t="s">
        <v>138</v>
      </c>
      <c r="E192" s="235" t="s">
        <v>21</v>
      </c>
      <c r="F192" s="236" t="s">
        <v>544</v>
      </c>
      <c r="G192" s="233"/>
      <c r="H192" s="235" t="s">
        <v>21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138</v>
      </c>
      <c r="AU192" s="242" t="s">
        <v>81</v>
      </c>
      <c r="AV192" s="11" t="s">
        <v>79</v>
      </c>
      <c r="AW192" s="11" t="s">
        <v>35</v>
      </c>
      <c r="AX192" s="11" t="s">
        <v>71</v>
      </c>
      <c r="AY192" s="242" t="s">
        <v>130</v>
      </c>
    </row>
    <row r="193" s="11" customFormat="1">
      <c r="B193" s="232"/>
      <c r="C193" s="233"/>
      <c r="D193" s="234" t="s">
        <v>138</v>
      </c>
      <c r="E193" s="235" t="s">
        <v>21</v>
      </c>
      <c r="F193" s="236" t="s">
        <v>545</v>
      </c>
      <c r="G193" s="233"/>
      <c r="H193" s="235" t="s">
        <v>21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138</v>
      </c>
      <c r="AU193" s="242" t="s">
        <v>81</v>
      </c>
      <c r="AV193" s="11" t="s">
        <v>79</v>
      </c>
      <c r="AW193" s="11" t="s">
        <v>35</v>
      </c>
      <c r="AX193" s="11" t="s">
        <v>71</v>
      </c>
      <c r="AY193" s="242" t="s">
        <v>130</v>
      </c>
    </row>
    <row r="194" s="11" customFormat="1">
      <c r="B194" s="232"/>
      <c r="C194" s="233"/>
      <c r="D194" s="234" t="s">
        <v>138</v>
      </c>
      <c r="E194" s="235" t="s">
        <v>21</v>
      </c>
      <c r="F194" s="236" t="s">
        <v>546</v>
      </c>
      <c r="G194" s="233"/>
      <c r="H194" s="235" t="s">
        <v>21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138</v>
      </c>
      <c r="AU194" s="242" t="s">
        <v>81</v>
      </c>
      <c r="AV194" s="11" t="s">
        <v>79</v>
      </c>
      <c r="AW194" s="11" t="s">
        <v>35</v>
      </c>
      <c r="AX194" s="11" t="s">
        <v>71</v>
      </c>
      <c r="AY194" s="242" t="s">
        <v>130</v>
      </c>
    </row>
    <row r="195" s="11" customFormat="1">
      <c r="B195" s="232"/>
      <c r="C195" s="233"/>
      <c r="D195" s="234" t="s">
        <v>138</v>
      </c>
      <c r="E195" s="235" t="s">
        <v>21</v>
      </c>
      <c r="F195" s="236" t="s">
        <v>547</v>
      </c>
      <c r="G195" s="233"/>
      <c r="H195" s="235" t="s">
        <v>21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138</v>
      </c>
      <c r="AU195" s="242" t="s">
        <v>81</v>
      </c>
      <c r="AV195" s="11" t="s">
        <v>79</v>
      </c>
      <c r="AW195" s="11" t="s">
        <v>35</v>
      </c>
      <c r="AX195" s="11" t="s">
        <v>71</v>
      </c>
      <c r="AY195" s="242" t="s">
        <v>130</v>
      </c>
    </row>
    <row r="196" s="11" customFormat="1">
      <c r="B196" s="232"/>
      <c r="C196" s="233"/>
      <c r="D196" s="234" t="s">
        <v>138</v>
      </c>
      <c r="E196" s="235" t="s">
        <v>21</v>
      </c>
      <c r="F196" s="236" t="s">
        <v>548</v>
      </c>
      <c r="G196" s="233"/>
      <c r="H196" s="235" t="s">
        <v>21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138</v>
      </c>
      <c r="AU196" s="242" t="s">
        <v>81</v>
      </c>
      <c r="AV196" s="11" t="s">
        <v>79</v>
      </c>
      <c r="AW196" s="11" t="s">
        <v>35</v>
      </c>
      <c r="AX196" s="11" t="s">
        <v>71</v>
      </c>
      <c r="AY196" s="242" t="s">
        <v>130</v>
      </c>
    </row>
    <row r="197" s="12" customFormat="1">
      <c r="B197" s="243"/>
      <c r="C197" s="244"/>
      <c r="D197" s="234" t="s">
        <v>138</v>
      </c>
      <c r="E197" s="245" t="s">
        <v>21</v>
      </c>
      <c r="F197" s="246" t="s">
        <v>549</v>
      </c>
      <c r="G197" s="244"/>
      <c r="H197" s="247">
        <v>0.59999999999999998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138</v>
      </c>
      <c r="AU197" s="253" t="s">
        <v>81</v>
      </c>
      <c r="AV197" s="12" t="s">
        <v>81</v>
      </c>
      <c r="AW197" s="12" t="s">
        <v>35</v>
      </c>
      <c r="AX197" s="12" t="s">
        <v>79</v>
      </c>
      <c r="AY197" s="253" t="s">
        <v>130</v>
      </c>
    </row>
    <row r="198" s="10" customFormat="1" ht="29.88" customHeight="1">
      <c r="B198" s="205"/>
      <c r="C198" s="206"/>
      <c r="D198" s="207" t="s">
        <v>70</v>
      </c>
      <c r="E198" s="219" t="s">
        <v>136</v>
      </c>
      <c r="F198" s="219" t="s">
        <v>341</v>
      </c>
      <c r="G198" s="206"/>
      <c r="H198" s="206"/>
      <c r="I198" s="209"/>
      <c r="J198" s="220">
        <f>BK198</f>
        <v>0</v>
      </c>
      <c r="K198" s="206"/>
      <c r="L198" s="211"/>
      <c r="M198" s="212"/>
      <c r="N198" s="213"/>
      <c r="O198" s="213"/>
      <c r="P198" s="214">
        <f>SUM(P199:P225)</f>
        <v>0</v>
      </c>
      <c r="Q198" s="213"/>
      <c r="R198" s="214">
        <f>SUM(R199:R225)</f>
        <v>188.12968700000002</v>
      </c>
      <c r="S198" s="213"/>
      <c r="T198" s="215">
        <f>SUM(T199:T225)</f>
        <v>0</v>
      </c>
      <c r="AR198" s="216" t="s">
        <v>79</v>
      </c>
      <c r="AT198" s="217" t="s">
        <v>70</v>
      </c>
      <c r="AU198" s="217" t="s">
        <v>79</v>
      </c>
      <c r="AY198" s="216" t="s">
        <v>130</v>
      </c>
      <c r="BK198" s="218">
        <f>SUM(BK199:BK225)</f>
        <v>0</v>
      </c>
    </row>
    <row r="199" s="1" customFormat="1" ht="16.5" customHeight="1">
      <c r="B199" s="46"/>
      <c r="C199" s="221" t="s">
        <v>350</v>
      </c>
      <c r="D199" s="221" t="s">
        <v>132</v>
      </c>
      <c r="E199" s="222" t="s">
        <v>550</v>
      </c>
      <c r="F199" s="223" t="s">
        <v>551</v>
      </c>
      <c r="G199" s="224" t="s">
        <v>162</v>
      </c>
      <c r="H199" s="225">
        <v>1.5</v>
      </c>
      <c r="I199" s="226"/>
      <c r="J199" s="225">
        <f>ROUND(I199*H199,2)</f>
        <v>0</v>
      </c>
      <c r="K199" s="223" t="s">
        <v>173</v>
      </c>
      <c r="L199" s="72"/>
      <c r="M199" s="227" t="s">
        <v>21</v>
      </c>
      <c r="N199" s="228" t="s">
        <v>42</v>
      </c>
      <c r="O199" s="47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4" t="s">
        <v>136</v>
      </c>
      <c r="AT199" s="24" t="s">
        <v>132</v>
      </c>
      <c r="AU199" s="24" t="s">
        <v>81</v>
      </c>
      <c r="AY199" s="24" t="s">
        <v>130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4" t="s">
        <v>79</v>
      </c>
      <c r="BK199" s="231">
        <f>ROUND(I199*H199,2)</f>
        <v>0</v>
      </c>
      <c r="BL199" s="24" t="s">
        <v>136</v>
      </c>
      <c r="BM199" s="24" t="s">
        <v>552</v>
      </c>
    </row>
    <row r="200" s="11" customFormat="1">
      <c r="B200" s="232"/>
      <c r="C200" s="233"/>
      <c r="D200" s="234" t="s">
        <v>138</v>
      </c>
      <c r="E200" s="235" t="s">
        <v>21</v>
      </c>
      <c r="F200" s="236" t="s">
        <v>280</v>
      </c>
      <c r="G200" s="233"/>
      <c r="H200" s="235" t="s">
        <v>21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138</v>
      </c>
      <c r="AU200" s="242" t="s">
        <v>81</v>
      </c>
      <c r="AV200" s="11" t="s">
        <v>79</v>
      </c>
      <c r="AW200" s="11" t="s">
        <v>35</v>
      </c>
      <c r="AX200" s="11" t="s">
        <v>71</v>
      </c>
      <c r="AY200" s="242" t="s">
        <v>130</v>
      </c>
    </row>
    <row r="201" s="12" customFormat="1">
      <c r="B201" s="243"/>
      <c r="C201" s="244"/>
      <c r="D201" s="234" t="s">
        <v>138</v>
      </c>
      <c r="E201" s="245" t="s">
        <v>21</v>
      </c>
      <c r="F201" s="246" t="s">
        <v>553</v>
      </c>
      <c r="G201" s="244"/>
      <c r="H201" s="247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138</v>
      </c>
      <c r="AU201" s="253" t="s">
        <v>81</v>
      </c>
      <c r="AV201" s="12" t="s">
        <v>81</v>
      </c>
      <c r="AW201" s="12" t="s">
        <v>35</v>
      </c>
      <c r="AX201" s="12" t="s">
        <v>71</v>
      </c>
      <c r="AY201" s="253" t="s">
        <v>130</v>
      </c>
    </row>
    <row r="202" s="11" customFormat="1">
      <c r="B202" s="232"/>
      <c r="C202" s="233"/>
      <c r="D202" s="234" t="s">
        <v>138</v>
      </c>
      <c r="E202" s="235" t="s">
        <v>21</v>
      </c>
      <c r="F202" s="236" t="s">
        <v>554</v>
      </c>
      <c r="G202" s="233"/>
      <c r="H202" s="235" t="s">
        <v>21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138</v>
      </c>
      <c r="AU202" s="242" t="s">
        <v>81</v>
      </c>
      <c r="AV202" s="11" t="s">
        <v>79</v>
      </c>
      <c r="AW202" s="11" t="s">
        <v>35</v>
      </c>
      <c r="AX202" s="11" t="s">
        <v>71</v>
      </c>
      <c r="AY202" s="242" t="s">
        <v>130</v>
      </c>
    </row>
    <row r="203" s="12" customFormat="1">
      <c r="B203" s="243"/>
      <c r="C203" s="244"/>
      <c r="D203" s="234" t="s">
        <v>138</v>
      </c>
      <c r="E203" s="245" t="s">
        <v>21</v>
      </c>
      <c r="F203" s="246" t="s">
        <v>555</v>
      </c>
      <c r="G203" s="244"/>
      <c r="H203" s="247">
        <v>0.5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138</v>
      </c>
      <c r="AU203" s="253" t="s">
        <v>81</v>
      </c>
      <c r="AV203" s="12" t="s">
        <v>81</v>
      </c>
      <c r="AW203" s="12" t="s">
        <v>35</v>
      </c>
      <c r="AX203" s="12" t="s">
        <v>71</v>
      </c>
      <c r="AY203" s="253" t="s">
        <v>130</v>
      </c>
    </row>
    <row r="204" s="13" customFormat="1">
      <c r="B204" s="254"/>
      <c r="C204" s="255"/>
      <c r="D204" s="234" t="s">
        <v>138</v>
      </c>
      <c r="E204" s="256" t="s">
        <v>21</v>
      </c>
      <c r="F204" s="257" t="s">
        <v>169</v>
      </c>
      <c r="G204" s="255"/>
      <c r="H204" s="258">
        <v>1.5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138</v>
      </c>
      <c r="AU204" s="264" t="s">
        <v>81</v>
      </c>
      <c r="AV204" s="13" t="s">
        <v>136</v>
      </c>
      <c r="AW204" s="13" t="s">
        <v>35</v>
      </c>
      <c r="AX204" s="13" t="s">
        <v>79</v>
      </c>
      <c r="AY204" s="264" t="s">
        <v>130</v>
      </c>
    </row>
    <row r="205" s="1" customFormat="1" ht="16.5" customHeight="1">
      <c r="B205" s="46"/>
      <c r="C205" s="221" t="s">
        <v>355</v>
      </c>
      <c r="D205" s="221" t="s">
        <v>132</v>
      </c>
      <c r="E205" s="222" t="s">
        <v>556</v>
      </c>
      <c r="F205" s="223" t="s">
        <v>557</v>
      </c>
      <c r="G205" s="224" t="s">
        <v>238</v>
      </c>
      <c r="H205" s="225">
        <v>98.299999999999997</v>
      </c>
      <c r="I205" s="226"/>
      <c r="J205" s="225">
        <f>ROUND(I205*H205,2)</f>
        <v>0</v>
      </c>
      <c r="K205" s="223" t="s">
        <v>173</v>
      </c>
      <c r="L205" s="72"/>
      <c r="M205" s="227" t="s">
        <v>21</v>
      </c>
      <c r="N205" s="228" t="s">
        <v>42</v>
      </c>
      <c r="O205" s="47"/>
      <c r="P205" s="229">
        <f>O205*H205</f>
        <v>0</v>
      </c>
      <c r="Q205" s="229">
        <v>0.93779000000000001</v>
      </c>
      <c r="R205" s="229">
        <f>Q205*H205</f>
        <v>92.184757000000005</v>
      </c>
      <c r="S205" s="229">
        <v>0</v>
      </c>
      <c r="T205" s="230">
        <f>S205*H205</f>
        <v>0</v>
      </c>
      <c r="AR205" s="24" t="s">
        <v>136</v>
      </c>
      <c r="AT205" s="24" t="s">
        <v>132</v>
      </c>
      <c r="AU205" s="24" t="s">
        <v>81</v>
      </c>
      <c r="AY205" s="24" t="s">
        <v>130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4" t="s">
        <v>79</v>
      </c>
      <c r="BK205" s="231">
        <f>ROUND(I205*H205,2)</f>
        <v>0</v>
      </c>
      <c r="BL205" s="24" t="s">
        <v>136</v>
      </c>
      <c r="BM205" s="24" t="s">
        <v>558</v>
      </c>
    </row>
    <row r="206" s="11" customFormat="1">
      <c r="B206" s="232"/>
      <c r="C206" s="233"/>
      <c r="D206" s="234" t="s">
        <v>138</v>
      </c>
      <c r="E206" s="235" t="s">
        <v>21</v>
      </c>
      <c r="F206" s="236" t="s">
        <v>559</v>
      </c>
      <c r="G206" s="233"/>
      <c r="H206" s="235" t="s">
        <v>21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138</v>
      </c>
      <c r="AU206" s="242" t="s">
        <v>81</v>
      </c>
      <c r="AV206" s="11" t="s">
        <v>79</v>
      </c>
      <c r="AW206" s="11" t="s">
        <v>35</v>
      </c>
      <c r="AX206" s="11" t="s">
        <v>71</v>
      </c>
      <c r="AY206" s="242" t="s">
        <v>130</v>
      </c>
    </row>
    <row r="207" s="12" customFormat="1">
      <c r="B207" s="243"/>
      <c r="C207" s="244"/>
      <c r="D207" s="234" t="s">
        <v>138</v>
      </c>
      <c r="E207" s="245" t="s">
        <v>21</v>
      </c>
      <c r="F207" s="246" t="s">
        <v>560</v>
      </c>
      <c r="G207" s="244"/>
      <c r="H207" s="247">
        <v>77.799999999999997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138</v>
      </c>
      <c r="AU207" s="253" t="s">
        <v>81</v>
      </c>
      <c r="AV207" s="12" t="s">
        <v>81</v>
      </c>
      <c r="AW207" s="12" t="s">
        <v>35</v>
      </c>
      <c r="AX207" s="12" t="s">
        <v>71</v>
      </c>
      <c r="AY207" s="253" t="s">
        <v>130</v>
      </c>
    </row>
    <row r="208" s="11" customFormat="1">
      <c r="B208" s="232"/>
      <c r="C208" s="233"/>
      <c r="D208" s="234" t="s">
        <v>138</v>
      </c>
      <c r="E208" s="235" t="s">
        <v>21</v>
      </c>
      <c r="F208" s="236" t="s">
        <v>561</v>
      </c>
      <c r="G208" s="233"/>
      <c r="H208" s="235" t="s">
        <v>21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138</v>
      </c>
      <c r="AU208" s="242" t="s">
        <v>81</v>
      </c>
      <c r="AV208" s="11" t="s">
        <v>79</v>
      </c>
      <c r="AW208" s="11" t="s">
        <v>35</v>
      </c>
      <c r="AX208" s="11" t="s">
        <v>71</v>
      </c>
      <c r="AY208" s="242" t="s">
        <v>130</v>
      </c>
    </row>
    <row r="209" s="12" customFormat="1">
      <c r="B209" s="243"/>
      <c r="C209" s="244"/>
      <c r="D209" s="234" t="s">
        <v>138</v>
      </c>
      <c r="E209" s="245" t="s">
        <v>21</v>
      </c>
      <c r="F209" s="246" t="s">
        <v>501</v>
      </c>
      <c r="G209" s="244"/>
      <c r="H209" s="247">
        <v>20.5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138</v>
      </c>
      <c r="AU209" s="253" t="s">
        <v>81</v>
      </c>
      <c r="AV209" s="12" t="s">
        <v>81</v>
      </c>
      <c r="AW209" s="12" t="s">
        <v>35</v>
      </c>
      <c r="AX209" s="12" t="s">
        <v>71</v>
      </c>
      <c r="AY209" s="253" t="s">
        <v>130</v>
      </c>
    </row>
    <row r="210" s="13" customFormat="1">
      <c r="B210" s="254"/>
      <c r="C210" s="255"/>
      <c r="D210" s="234" t="s">
        <v>138</v>
      </c>
      <c r="E210" s="256" t="s">
        <v>21</v>
      </c>
      <c r="F210" s="257" t="s">
        <v>169</v>
      </c>
      <c r="G210" s="255"/>
      <c r="H210" s="258">
        <v>98.299999999999997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138</v>
      </c>
      <c r="AU210" s="264" t="s">
        <v>81</v>
      </c>
      <c r="AV210" s="13" t="s">
        <v>136</v>
      </c>
      <c r="AW210" s="13" t="s">
        <v>35</v>
      </c>
      <c r="AX210" s="13" t="s">
        <v>79</v>
      </c>
      <c r="AY210" s="264" t="s">
        <v>130</v>
      </c>
    </row>
    <row r="211" s="1" customFormat="1" ht="16.5" customHeight="1">
      <c r="B211" s="46"/>
      <c r="C211" s="221" t="s">
        <v>360</v>
      </c>
      <c r="D211" s="221" t="s">
        <v>132</v>
      </c>
      <c r="E211" s="222" t="s">
        <v>356</v>
      </c>
      <c r="F211" s="223" t="s">
        <v>357</v>
      </c>
      <c r="G211" s="224" t="s">
        <v>238</v>
      </c>
      <c r="H211" s="225">
        <v>36.200000000000003</v>
      </c>
      <c r="I211" s="226"/>
      <c r="J211" s="225">
        <f>ROUND(I211*H211,2)</f>
        <v>0</v>
      </c>
      <c r="K211" s="223" t="s">
        <v>173</v>
      </c>
      <c r="L211" s="72"/>
      <c r="M211" s="227" t="s">
        <v>21</v>
      </c>
      <c r="N211" s="228" t="s">
        <v>42</v>
      </c>
      <c r="O211" s="47"/>
      <c r="P211" s="229">
        <f>O211*H211</f>
        <v>0</v>
      </c>
      <c r="Q211" s="229">
        <v>1.1297900000000001</v>
      </c>
      <c r="R211" s="229">
        <f>Q211*H211</f>
        <v>40.898398000000007</v>
      </c>
      <c r="S211" s="229">
        <v>0</v>
      </c>
      <c r="T211" s="230">
        <f>S211*H211</f>
        <v>0</v>
      </c>
      <c r="AR211" s="24" t="s">
        <v>136</v>
      </c>
      <c r="AT211" s="24" t="s">
        <v>132</v>
      </c>
      <c r="AU211" s="24" t="s">
        <v>81</v>
      </c>
      <c r="AY211" s="24" t="s">
        <v>130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4" t="s">
        <v>79</v>
      </c>
      <c r="BK211" s="231">
        <f>ROUND(I211*H211,2)</f>
        <v>0</v>
      </c>
      <c r="BL211" s="24" t="s">
        <v>136</v>
      </c>
      <c r="BM211" s="24" t="s">
        <v>562</v>
      </c>
    </row>
    <row r="212" s="11" customFormat="1">
      <c r="B212" s="232"/>
      <c r="C212" s="233"/>
      <c r="D212" s="234" t="s">
        <v>138</v>
      </c>
      <c r="E212" s="235" t="s">
        <v>21</v>
      </c>
      <c r="F212" s="236" t="s">
        <v>559</v>
      </c>
      <c r="G212" s="233"/>
      <c r="H212" s="235" t="s">
        <v>21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138</v>
      </c>
      <c r="AU212" s="242" t="s">
        <v>81</v>
      </c>
      <c r="AV212" s="11" t="s">
        <v>79</v>
      </c>
      <c r="AW212" s="11" t="s">
        <v>35</v>
      </c>
      <c r="AX212" s="11" t="s">
        <v>71</v>
      </c>
      <c r="AY212" s="242" t="s">
        <v>130</v>
      </c>
    </row>
    <row r="213" s="12" customFormat="1">
      <c r="B213" s="243"/>
      <c r="C213" s="244"/>
      <c r="D213" s="234" t="s">
        <v>138</v>
      </c>
      <c r="E213" s="245" t="s">
        <v>21</v>
      </c>
      <c r="F213" s="246" t="s">
        <v>563</v>
      </c>
      <c r="G213" s="244"/>
      <c r="H213" s="247">
        <v>29.300000000000001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138</v>
      </c>
      <c r="AU213" s="253" t="s">
        <v>81</v>
      </c>
      <c r="AV213" s="12" t="s">
        <v>81</v>
      </c>
      <c r="AW213" s="12" t="s">
        <v>35</v>
      </c>
      <c r="AX213" s="12" t="s">
        <v>71</v>
      </c>
      <c r="AY213" s="253" t="s">
        <v>130</v>
      </c>
    </row>
    <row r="214" s="11" customFormat="1">
      <c r="B214" s="232"/>
      <c r="C214" s="233"/>
      <c r="D214" s="234" t="s">
        <v>138</v>
      </c>
      <c r="E214" s="235" t="s">
        <v>21</v>
      </c>
      <c r="F214" s="236" t="s">
        <v>564</v>
      </c>
      <c r="G214" s="233"/>
      <c r="H214" s="235" t="s">
        <v>21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138</v>
      </c>
      <c r="AU214" s="242" t="s">
        <v>81</v>
      </c>
      <c r="AV214" s="11" t="s">
        <v>79</v>
      </c>
      <c r="AW214" s="11" t="s">
        <v>35</v>
      </c>
      <c r="AX214" s="11" t="s">
        <v>71</v>
      </c>
      <c r="AY214" s="242" t="s">
        <v>130</v>
      </c>
    </row>
    <row r="215" s="12" customFormat="1">
      <c r="B215" s="243"/>
      <c r="C215" s="244"/>
      <c r="D215" s="234" t="s">
        <v>138</v>
      </c>
      <c r="E215" s="245" t="s">
        <v>21</v>
      </c>
      <c r="F215" s="246" t="s">
        <v>565</v>
      </c>
      <c r="G215" s="244"/>
      <c r="H215" s="247">
        <v>6.9000000000000004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138</v>
      </c>
      <c r="AU215" s="253" t="s">
        <v>81</v>
      </c>
      <c r="AV215" s="12" t="s">
        <v>81</v>
      </c>
      <c r="AW215" s="12" t="s">
        <v>35</v>
      </c>
      <c r="AX215" s="12" t="s">
        <v>71</v>
      </c>
      <c r="AY215" s="253" t="s">
        <v>130</v>
      </c>
    </row>
    <row r="216" s="13" customFormat="1">
      <c r="B216" s="254"/>
      <c r="C216" s="255"/>
      <c r="D216" s="234" t="s">
        <v>138</v>
      </c>
      <c r="E216" s="256" t="s">
        <v>21</v>
      </c>
      <c r="F216" s="257" t="s">
        <v>169</v>
      </c>
      <c r="G216" s="255"/>
      <c r="H216" s="258">
        <v>36.200000000000003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138</v>
      </c>
      <c r="AU216" s="264" t="s">
        <v>81</v>
      </c>
      <c r="AV216" s="13" t="s">
        <v>136</v>
      </c>
      <c r="AW216" s="13" t="s">
        <v>35</v>
      </c>
      <c r="AX216" s="13" t="s">
        <v>79</v>
      </c>
      <c r="AY216" s="264" t="s">
        <v>130</v>
      </c>
    </row>
    <row r="217" s="1" customFormat="1" ht="25.5" customHeight="1">
      <c r="B217" s="46"/>
      <c r="C217" s="221" t="s">
        <v>367</v>
      </c>
      <c r="D217" s="221" t="s">
        <v>132</v>
      </c>
      <c r="E217" s="222" t="s">
        <v>351</v>
      </c>
      <c r="F217" s="223" t="s">
        <v>352</v>
      </c>
      <c r="G217" s="224" t="s">
        <v>238</v>
      </c>
      <c r="H217" s="225">
        <v>134.5</v>
      </c>
      <c r="I217" s="226"/>
      <c r="J217" s="225">
        <f>ROUND(I217*H217,2)</f>
        <v>0</v>
      </c>
      <c r="K217" s="223" t="s">
        <v>173</v>
      </c>
      <c r="L217" s="72"/>
      <c r="M217" s="227" t="s">
        <v>21</v>
      </c>
      <c r="N217" s="228" t="s">
        <v>42</v>
      </c>
      <c r="O217" s="47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4" t="s">
        <v>136</v>
      </c>
      <c r="AT217" s="24" t="s">
        <v>132</v>
      </c>
      <c r="AU217" s="24" t="s">
        <v>81</v>
      </c>
      <c r="AY217" s="24" t="s">
        <v>130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4" t="s">
        <v>79</v>
      </c>
      <c r="BK217" s="231">
        <f>ROUND(I217*H217,2)</f>
        <v>0</v>
      </c>
      <c r="BL217" s="24" t="s">
        <v>136</v>
      </c>
      <c r="BM217" s="24" t="s">
        <v>566</v>
      </c>
    </row>
    <row r="218" s="12" customFormat="1">
      <c r="B218" s="243"/>
      <c r="C218" s="244"/>
      <c r="D218" s="234" t="s">
        <v>138</v>
      </c>
      <c r="E218" s="245" t="s">
        <v>21</v>
      </c>
      <c r="F218" s="246" t="s">
        <v>567</v>
      </c>
      <c r="G218" s="244"/>
      <c r="H218" s="247">
        <v>134.5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138</v>
      </c>
      <c r="AU218" s="253" t="s">
        <v>81</v>
      </c>
      <c r="AV218" s="12" t="s">
        <v>81</v>
      </c>
      <c r="AW218" s="12" t="s">
        <v>35</v>
      </c>
      <c r="AX218" s="12" t="s">
        <v>79</v>
      </c>
      <c r="AY218" s="253" t="s">
        <v>130</v>
      </c>
    </row>
    <row r="219" s="1" customFormat="1" ht="16.5" customHeight="1">
      <c r="B219" s="46"/>
      <c r="C219" s="221" t="s">
        <v>376</v>
      </c>
      <c r="D219" s="221" t="s">
        <v>132</v>
      </c>
      <c r="E219" s="222" t="s">
        <v>343</v>
      </c>
      <c r="F219" s="223" t="s">
        <v>344</v>
      </c>
      <c r="G219" s="224" t="s">
        <v>238</v>
      </c>
      <c r="H219" s="225">
        <v>134.5</v>
      </c>
      <c r="I219" s="226"/>
      <c r="J219" s="225">
        <f>ROUND(I219*H219,2)</f>
        <v>0</v>
      </c>
      <c r="K219" s="223" t="s">
        <v>173</v>
      </c>
      <c r="L219" s="72"/>
      <c r="M219" s="227" t="s">
        <v>21</v>
      </c>
      <c r="N219" s="228" t="s">
        <v>42</v>
      </c>
      <c r="O219" s="47"/>
      <c r="P219" s="229">
        <f>O219*H219</f>
        <v>0</v>
      </c>
      <c r="Q219" s="229">
        <v>0.21251999999999999</v>
      </c>
      <c r="R219" s="229">
        <f>Q219*H219</f>
        <v>28.583939999999998</v>
      </c>
      <c r="S219" s="229">
        <v>0</v>
      </c>
      <c r="T219" s="230">
        <f>S219*H219</f>
        <v>0</v>
      </c>
      <c r="AR219" s="24" t="s">
        <v>136</v>
      </c>
      <c r="AT219" s="24" t="s">
        <v>132</v>
      </c>
      <c r="AU219" s="24" t="s">
        <v>81</v>
      </c>
      <c r="AY219" s="24" t="s">
        <v>130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4" t="s">
        <v>79</v>
      </c>
      <c r="BK219" s="231">
        <f>ROUND(I219*H219,2)</f>
        <v>0</v>
      </c>
      <c r="BL219" s="24" t="s">
        <v>136</v>
      </c>
      <c r="BM219" s="24" t="s">
        <v>568</v>
      </c>
    </row>
    <row r="220" s="12" customFormat="1">
      <c r="B220" s="243"/>
      <c r="C220" s="244"/>
      <c r="D220" s="234" t="s">
        <v>138</v>
      </c>
      <c r="E220" s="245" t="s">
        <v>21</v>
      </c>
      <c r="F220" s="246" t="s">
        <v>567</v>
      </c>
      <c r="G220" s="244"/>
      <c r="H220" s="247">
        <v>134.5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138</v>
      </c>
      <c r="AU220" s="253" t="s">
        <v>81</v>
      </c>
      <c r="AV220" s="12" t="s">
        <v>81</v>
      </c>
      <c r="AW220" s="12" t="s">
        <v>35</v>
      </c>
      <c r="AX220" s="12" t="s">
        <v>79</v>
      </c>
      <c r="AY220" s="253" t="s">
        <v>130</v>
      </c>
    </row>
    <row r="221" s="1" customFormat="1" ht="25.5" customHeight="1">
      <c r="B221" s="46"/>
      <c r="C221" s="221" t="s">
        <v>384</v>
      </c>
      <c r="D221" s="221" t="s">
        <v>132</v>
      </c>
      <c r="E221" s="222" t="s">
        <v>569</v>
      </c>
      <c r="F221" s="223" t="s">
        <v>570</v>
      </c>
      <c r="G221" s="224" t="s">
        <v>162</v>
      </c>
      <c r="H221" s="225">
        <v>12.4</v>
      </c>
      <c r="I221" s="226"/>
      <c r="J221" s="225">
        <f>ROUND(I221*H221,2)</f>
        <v>0</v>
      </c>
      <c r="K221" s="223" t="s">
        <v>173</v>
      </c>
      <c r="L221" s="72"/>
      <c r="M221" s="227" t="s">
        <v>21</v>
      </c>
      <c r="N221" s="228" t="s">
        <v>42</v>
      </c>
      <c r="O221" s="47"/>
      <c r="P221" s="229">
        <f>O221*H221</f>
        <v>0</v>
      </c>
      <c r="Q221" s="229">
        <v>2.13408</v>
      </c>
      <c r="R221" s="229">
        <f>Q221*H221</f>
        <v>26.462592000000001</v>
      </c>
      <c r="S221" s="229">
        <v>0</v>
      </c>
      <c r="T221" s="230">
        <f>S221*H221</f>
        <v>0</v>
      </c>
      <c r="AR221" s="24" t="s">
        <v>136</v>
      </c>
      <c r="AT221" s="24" t="s">
        <v>132</v>
      </c>
      <c r="AU221" s="24" t="s">
        <v>81</v>
      </c>
      <c r="AY221" s="24" t="s">
        <v>130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4" t="s">
        <v>79</v>
      </c>
      <c r="BK221" s="231">
        <f>ROUND(I221*H221,2)</f>
        <v>0</v>
      </c>
      <c r="BL221" s="24" t="s">
        <v>136</v>
      </c>
      <c r="BM221" s="24" t="s">
        <v>571</v>
      </c>
    </row>
    <row r="222" s="11" customFormat="1">
      <c r="B222" s="232"/>
      <c r="C222" s="233"/>
      <c r="D222" s="234" t="s">
        <v>138</v>
      </c>
      <c r="E222" s="235" t="s">
        <v>21</v>
      </c>
      <c r="F222" s="236" t="s">
        <v>481</v>
      </c>
      <c r="G222" s="233"/>
      <c r="H222" s="235" t="s">
        <v>21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138</v>
      </c>
      <c r="AU222" s="242" t="s">
        <v>81</v>
      </c>
      <c r="AV222" s="11" t="s">
        <v>79</v>
      </c>
      <c r="AW222" s="11" t="s">
        <v>35</v>
      </c>
      <c r="AX222" s="11" t="s">
        <v>71</v>
      </c>
      <c r="AY222" s="242" t="s">
        <v>130</v>
      </c>
    </row>
    <row r="223" s="12" customFormat="1">
      <c r="B223" s="243"/>
      <c r="C223" s="244"/>
      <c r="D223" s="234" t="s">
        <v>138</v>
      </c>
      <c r="E223" s="245" t="s">
        <v>21</v>
      </c>
      <c r="F223" s="246" t="s">
        <v>572</v>
      </c>
      <c r="G223" s="244"/>
      <c r="H223" s="247">
        <v>12.4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138</v>
      </c>
      <c r="AU223" s="253" t="s">
        <v>81</v>
      </c>
      <c r="AV223" s="12" t="s">
        <v>81</v>
      </c>
      <c r="AW223" s="12" t="s">
        <v>35</v>
      </c>
      <c r="AX223" s="12" t="s">
        <v>79</v>
      </c>
      <c r="AY223" s="253" t="s">
        <v>130</v>
      </c>
    </row>
    <row r="224" s="1" customFormat="1" ht="25.5" customHeight="1">
      <c r="B224" s="46"/>
      <c r="C224" s="221" t="s">
        <v>390</v>
      </c>
      <c r="D224" s="221" t="s">
        <v>132</v>
      </c>
      <c r="E224" s="222" t="s">
        <v>573</v>
      </c>
      <c r="F224" s="223" t="s">
        <v>574</v>
      </c>
      <c r="G224" s="224" t="s">
        <v>238</v>
      </c>
      <c r="H224" s="225">
        <v>21.600000000000001</v>
      </c>
      <c r="I224" s="226"/>
      <c r="J224" s="225">
        <f>ROUND(I224*H224,2)</f>
        <v>0</v>
      </c>
      <c r="K224" s="223" t="s">
        <v>173</v>
      </c>
      <c r="L224" s="72"/>
      <c r="M224" s="227" t="s">
        <v>21</v>
      </c>
      <c r="N224" s="228" t="s">
        <v>42</v>
      </c>
      <c r="O224" s="47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4" t="s">
        <v>136</v>
      </c>
      <c r="AT224" s="24" t="s">
        <v>132</v>
      </c>
      <c r="AU224" s="24" t="s">
        <v>81</v>
      </c>
      <c r="AY224" s="24" t="s">
        <v>130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4" t="s">
        <v>79</v>
      </c>
      <c r="BK224" s="231">
        <f>ROUND(I224*H224,2)</f>
        <v>0</v>
      </c>
      <c r="BL224" s="24" t="s">
        <v>136</v>
      </c>
      <c r="BM224" s="24" t="s">
        <v>575</v>
      </c>
    </row>
    <row r="225" s="12" customFormat="1">
      <c r="B225" s="243"/>
      <c r="C225" s="244"/>
      <c r="D225" s="234" t="s">
        <v>138</v>
      </c>
      <c r="E225" s="245" t="s">
        <v>21</v>
      </c>
      <c r="F225" s="246" t="s">
        <v>576</v>
      </c>
      <c r="G225" s="244"/>
      <c r="H225" s="247">
        <v>21.600000000000001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138</v>
      </c>
      <c r="AU225" s="253" t="s">
        <v>81</v>
      </c>
      <c r="AV225" s="12" t="s">
        <v>81</v>
      </c>
      <c r="AW225" s="12" t="s">
        <v>35</v>
      </c>
      <c r="AX225" s="12" t="s">
        <v>79</v>
      </c>
      <c r="AY225" s="253" t="s">
        <v>130</v>
      </c>
    </row>
    <row r="226" s="10" customFormat="1" ht="29.88" customHeight="1">
      <c r="B226" s="205"/>
      <c r="C226" s="206"/>
      <c r="D226" s="207" t="s">
        <v>70</v>
      </c>
      <c r="E226" s="219" t="s">
        <v>159</v>
      </c>
      <c r="F226" s="219" t="s">
        <v>359</v>
      </c>
      <c r="G226" s="206"/>
      <c r="H226" s="206"/>
      <c r="I226" s="209"/>
      <c r="J226" s="220">
        <f>BK226</f>
        <v>0</v>
      </c>
      <c r="K226" s="206"/>
      <c r="L226" s="211"/>
      <c r="M226" s="212"/>
      <c r="N226" s="213"/>
      <c r="O226" s="213"/>
      <c r="P226" s="214">
        <f>SUM(P227:P229)</f>
        <v>0</v>
      </c>
      <c r="Q226" s="213"/>
      <c r="R226" s="214">
        <f>SUM(R227:R229)</f>
        <v>1.1798000000000002</v>
      </c>
      <c r="S226" s="213"/>
      <c r="T226" s="215">
        <f>SUM(T227:T229)</f>
        <v>0</v>
      </c>
      <c r="AR226" s="216" t="s">
        <v>79</v>
      </c>
      <c r="AT226" s="217" t="s">
        <v>70</v>
      </c>
      <c r="AU226" s="217" t="s">
        <v>79</v>
      </c>
      <c r="AY226" s="216" t="s">
        <v>130</v>
      </c>
      <c r="BK226" s="218">
        <f>SUM(BK227:BK229)</f>
        <v>0</v>
      </c>
    </row>
    <row r="227" s="1" customFormat="1" ht="25.5" customHeight="1">
      <c r="B227" s="46"/>
      <c r="C227" s="221" t="s">
        <v>397</v>
      </c>
      <c r="D227" s="221" t="s">
        <v>132</v>
      </c>
      <c r="E227" s="222" t="s">
        <v>361</v>
      </c>
      <c r="F227" s="223" t="s">
        <v>362</v>
      </c>
      <c r="G227" s="224" t="s">
        <v>238</v>
      </c>
      <c r="H227" s="225">
        <v>34.700000000000003</v>
      </c>
      <c r="I227" s="226"/>
      <c r="J227" s="225">
        <f>ROUND(I227*H227,2)</f>
        <v>0</v>
      </c>
      <c r="K227" s="223" t="s">
        <v>21</v>
      </c>
      <c r="L227" s="72"/>
      <c r="M227" s="227" t="s">
        <v>21</v>
      </c>
      <c r="N227" s="228" t="s">
        <v>42</v>
      </c>
      <c r="O227" s="47"/>
      <c r="P227" s="229">
        <f>O227*H227</f>
        <v>0</v>
      </c>
      <c r="Q227" s="229">
        <v>0.034000000000000002</v>
      </c>
      <c r="R227" s="229">
        <f>Q227*H227</f>
        <v>1.1798000000000002</v>
      </c>
      <c r="S227" s="229">
        <v>0</v>
      </c>
      <c r="T227" s="230">
        <f>S227*H227</f>
        <v>0</v>
      </c>
      <c r="AR227" s="24" t="s">
        <v>136</v>
      </c>
      <c r="AT227" s="24" t="s">
        <v>132</v>
      </c>
      <c r="AU227" s="24" t="s">
        <v>81</v>
      </c>
      <c r="AY227" s="24" t="s">
        <v>130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4" t="s">
        <v>79</v>
      </c>
      <c r="BK227" s="231">
        <f>ROUND(I227*H227,2)</f>
        <v>0</v>
      </c>
      <c r="BL227" s="24" t="s">
        <v>136</v>
      </c>
      <c r="BM227" s="24" t="s">
        <v>577</v>
      </c>
    </row>
    <row r="228" s="11" customFormat="1">
      <c r="B228" s="232"/>
      <c r="C228" s="233"/>
      <c r="D228" s="234" t="s">
        <v>138</v>
      </c>
      <c r="E228" s="235" t="s">
        <v>21</v>
      </c>
      <c r="F228" s="236" t="s">
        <v>578</v>
      </c>
      <c r="G228" s="233"/>
      <c r="H228" s="235" t="s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138</v>
      </c>
      <c r="AU228" s="242" t="s">
        <v>81</v>
      </c>
      <c r="AV228" s="11" t="s">
        <v>79</v>
      </c>
      <c r="AW228" s="11" t="s">
        <v>35</v>
      </c>
      <c r="AX228" s="11" t="s">
        <v>71</v>
      </c>
      <c r="AY228" s="242" t="s">
        <v>130</v>
      </c>
    </row>
    <row r="229" s="12" customFormat="1">
      <c r="B229" s="243"/>
      <c r="C229" s="244"/>
      <c r="D229" s="234" t="s">
        <v>138</v>
      </c>
      <c r="E229" s="245" t="s">
        <v>21</v>
      </c>
      <c r="F229" s="246" t="s">
        <v>579</v>
      </c>
      <c r="G229" s="244"/>
      <c r="H229" s="247">
        <v>34.700000000000003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138</v>
      </c>
      <c r="AU229" s="253" t="s">
        <v>81</v>
      </c>
      <c r="AV229" s="12" t="s">
        <v>81</v>
      </c>
      <c r="AW229" s="12" t="s">
        <v>35</v>
      </c>
      <c r="AX229" s="12" t="s">
        <v>79</v>
      </c>
      <c r="AY229" s="253" t="s">
        <v>130</v>
      </c>
    </row>
    <row r="230" s="10" customFormat="1" ht="29.88" customHeight="1">
      <c r="B230" s="205"/>
      <c r="C230" s="206"/>
      <c r="D230" s="207" t="s">
        <v>70</v>
      </c>
      <c r="E230" s="219" t="s">
        <v>189</v>
      </c>
      <c r="F230" s="219" t="s">
        <v>375</v>
      </c>
      <c r="G230" s="206"/>
      <c r="H230" s="206"/>
      <c r="I230" s="209"/>
      <c r="J230" s="220">
        <f>BK230</f>
        <v>0</v>
      </c>
      <c r="K230" s="206"/>
      <c r="L230" s="211"/>
      <c r="M230" s="212"/>
      <c r="N230" s="213"/>
      <c r="O230" s="213"/>
      <c r="P230" s="214">
        <f>SUM(P231:P246)</f>
        <v>0</v>
      </c>
      <c r="Q230" s="213"/>
      <c r="R230" s="214">
        <f>SUM(R231:R246)</f>
        <v>0</v>
      </c>
      <c r="S230" s="213"/>
      <c r="T230" s="215">
        <f>SUM(T231:T246)</f>
        <v>69.625</v>
      </c>
      <c r="AR230" s="216" t="s">
        <v>79</v>
      </c>
      <c r="AT230" s="217" t="s">
        <v>70</v>
      </c>
      <c r="AU230" s="217" t="s">
        <v>79</v>
      </c>
      <c r="AY230" s="216" t="s">
        <v>130</v>
      </c>
      <c r="BK230" s="218">
        <f>SUM(BK231:BK246)</f>
        <v>0</v>
      </c>
    </row>
    <row r="231" s="1" customFormat="1" ht="16.5" customHeight="1">
      <c r="B231" s="46"/>
      <c r="C231" s="221" t="s">
        <v>404</v>
      </c>
      <c r="D231" s="221" t="s">
        <v>132</v>
      </c>
      <c r="E231" s="222" t="s">
        <v>421</v>
      </c>
      <c r="F231" s="223" t="s">
        <v>422</v>
      </c>
      <c r="G231" s="224" t="s">
        <v>144</v>
      </c>
      <c r="H231" s="225">
        <v>4</v>
      </c>
      <c r="I231" s="226"/>
      <c r="J231" s="225">
        <f>ROUND(I231*H231,2)</f>
        <v>0</v>
      </c>
      <c r="K231" s="223" t="s">
        <v>21</v>
      </c>
      <c r="L231" s="72"/>
      <c r="M231" s="227" t="s">
        <v>21</v>
      </c>
      <c r="N231" s="228" t="s">
        <v>42</v>
      </c>
      <c r="O231" s="47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4" t="s">
        <v>136</v>
      </c>
      <c r="AT231" s="24" t="s">
        <v>132</v>
      </c>
      <c r="AU231" s="24" t="s">
        <v>81</v>
      </c>
      <c r="AY231" s="24" t="s">
        <v>130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4" t="s">
        <v>79</v>
      </c>
      <c r="BK231" s="231">
        <f>ROUND(I231*H231,2)</f>
        <v>0</v>
      </c>
      <c r="BL231" s="24" t="s">
        <v>136</v>
      </c>
      <c r="BM231" s="24" t="s">
        <v>580</v>
      </c>
    </row>
    <row r="232" s="11" customFormat="1">
      <c r="B232" s="232"/>
      <c r="C232" s="233"/>
      <c r="D232" s="234" t="s">
        <v>138</v>
      </c>
      <c r="E232" s="235" t="s">
        <v>21</v>
      </c>
      <c r="F232" s="236" t="s">
        <v>581</v>
      </c>
      <c r="G232" s="233"/>
      <c r="H232" s="235" t="s">
        <v>21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138</v>
      </c>
      <c r="AU232" s="242" t="s">
        <v>81</v>
      </c>
      <c r="AV232" s="11" t="s">
        <v>79</v>
      </c>
      <c r="AW232" s="11" t="s">
        <v>35</v>
      </c>
      <c r="AX232" s="11" t="s">
        <v>71</v>
      </c>
      <c r="AY232" s="242" t="s">
        <v>130</v>
      </c>
    </row>
    <row r="233" s="12" customFormat="1">
      <c r="B233" s="243"/>
      <c r="C233" s="244"/>
      <c r="D233" s="234" t="s">
        <v>138</v>
      </c>
      <c r="E233" s="245" t="s">
        <v>21</v>
      </c>
      <c r="F233" s="246" t="s">
        <v>582</v>
      </c>
      <c r="G233" s="244"/>
      <c r="H233" s="247">
        <v>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138</v>
      </c>
      <c r="AU233" s="253" t="s">
        <v>81</v>
      </c>
      <c r="AV233" s="12" t="s">
        <v>81</v>
      </c>
      <c r="AW233" s="12" t="s">
        <v>35</v>
      </c>
      <c r="AX233" s="12" t="s">
        <v>79</v>
      </c>
      <c r="AY233" s="253" t="s">
        <v>130</v>
      </c>
    </row>
    <row r="234" s="1" customFormat="1" ht="16.5" customHeight="1">
      <c r="B234" s="46"/>
      <c r="C234" s="221" t="s">
        <v>409</v>
      </c>
      <c r="D234" s="221" t="s">
        <v>132</v>
      </c>
      <c r="E234" s="222" t="s">
        <v>377</v>
      </c>
      <c r="F234" s="223" t="s">
        <v>378</v>
      </c>
      <c r="G234" s="224" t="s">
        <v>162</v>
      </c>
      <c r="H234" s="225">
        <v>4.5</v>
      </c>
      <c r="I234" s="226"/>
      <c r="J234" s="225">
        <f>ROUND(I234*H234,2)</f>
        <v>0</v>
      </c>
      <c r="K234" s="223" t="s">
        <v>21</v>
      </c>
      <c r="L234" s="72"/>
      <c r="M234" s="227" t="s">
        <v>21</v>
      </c>
      <c r="N234" s="228" t="s">
        <v>42</v>
      </c>
      <c r="O234" s="47"/>
      <c r="P234" s="229">
        <f>O234*H234</f>
        <v>0</v>
      </c>
      <c r="Q234" s="229">
        <v>0</v>
      </c>
      <c r="R234" s="229">
        <f>Q234*H234</f>
        <v>0</v>
      </c>
      <c r="S234" s="229">
        <v>2.75</v>
      </c>
      <c r="T234" s="230">
        <f>S234*H234</f>
        <v>12.375</v>
      </c>
      <c r="AR234" s="24" t="s">
        <v>136</v>
      </c>
      <c r="AT234" s="24" t="s">
        <v>132</v>
      </c>
      <c r="AU234" s="24" t="s">
        <v>81</v>
      </c>
      <c r="AY234" s="24" t="s">
        <v>130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4" t="s">
        <v>79</v>
      </c>
      <c r="BK234" s="231">
        <f>ROUND(I234*H234,2)</f>
        <v>0</v>
      </c>
      <c r="BL234" s="24" t="s">
        <v>136</v>
      </c>
      <c r="BM234" s="24" t="s">
        <v>583</v>
      </c>
    </row>
    <row r="235" s="11" customFormat="1">
      <c r="B235" s="232"/>
      <c r="C235" s="233"/>
      <c r="D235" s="234" t="s">
        <v>138</v>
      </c>
      <c r="E235" s="235" t="s">
        <v>21</v>
      </c>
      <c r="F235" s="236" t="s">
        <v>380</v>
      </c>
      <c r="G235" s="233"/>
      <c r="H235" s="235" t="s">
        <v>21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138</v>
      </c>
      <c r="AU235" s="242" t="s">
        <v>81</v>
      </c>
      <c r="AV235" s="11" t="s">
        <v>79</v>
      </c>
      <c r="AW235" s="11" t="s">
        <v>35</v>
      </c>
      <c r="AX235" s="11" t="s">
        <v>71</v>
      </c>
      <c r="AY235" s="242" t="s">
        <v>130</v>
      </c>
    </row>
    <row r="236" s="12" customFormat="1">
      <c r="B236" s="243"/>
      <c r="C236" s="244"/>
      <c r="D236" s="234" t="s">
        <v>138</v>
      </c>
      <c r="E236" s="245" t="s">
        <v>21</v>
      </c>
      <c r="F236" s="246" t="s">
        <v>584</v>
      </c>
      <c r="G236" s="244"/>
      <c r="H236" s="247">
        <v>4.5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138</v>
      </c>
      <c r="AU236" s="253" t="s">
        <v>81</v>
      </c>
      <c r="AV236" s="12" t="s">
        <v>81</v>
      </c>
      <c r="AW236" s="12" t="s">
        <v>35</v>
      </c>
      <c r="AX236" s="12" t="s">
        <v>79</v>
      </c>
      <c r="AY236" s="253" t="s">
        <v>130</v>
      </c>
    </row>
    <row r="237" s="1" customFormat="1" ht="16.5" customHeight="1">
      <c r="B237" s="46"/>
      <c r="C237" s="221" t="s">
        <v>415</v>
      </c>
      <c r="D237" s="221" t="s">
        <v>132</v>
      </c>
      <c r="E237" s="222" t="s">
        <v>385</v>
      </c>
      <c r="F237" s="223" t="s">
        <v>386</v>
      </c>
      <c r="G237" s="224" t="s">
        <v>162</v>
      </c>
      <c r="H237" s="225">
        <v>22.899999999999999</v>
      </c>
      <c r="I237" s="226"/>
      <c r="J237" s="225">
        <f>ROUND(I237*H237,2)</f>
        <v>0</v>
      </c>
      <c r="K237" s="223" t="s">
        <v>173</v>
      </c>
      <c r="L237" s="72"/>
      <c r="M237" s="227" t="s">
        <v>21</v>
      </c>
      <c r="N237" s="228" t="s">
        <v>42</v>
      </c>
      <c r="O237" s="47"/>
      <c r="P237" s="229">
        <f>O237*H237</f>
        <v>0</v>
      </c>
      <c r="Q237" s="229">
        <v>0</v>
      </c>
      <c r="R237" s="229">
        <f>Q237*H237</f>
        <v>0</v>
      </c>
      <c r="S237" s="229">
        <v>2.5</v>
      </c>
      <c r="T237" s="230">
        <f>S237*H237</f>
        <v>57.25</v>
      </c>
      <c r="AR237" s="24" t="s">
        <v>136</v>
      </c>
      <c r="AT237" s="24" t="s">
        <v>132</v>
      </c>
      <c r="AU237" s="24" t="s">
        <v>81</v>
      </c>
      <c r="AY237" s="24" t="s">
        <v>130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4" t="s">
        <v>79</v>
      </c>
      <c r="BK237" s="231">
        <f>ROUND(I237*H237,2)</f>
        <v>0</v>
      </c>
      <c r="BL237" s="24" t="s">
        <v>136</v>
      </c>
      <c r="BM237" s="24" t="s">
        <v>585</v>
      </c>
    </row>
    <row r="238" s="11" customFormat="1">
      <c r="B238" s="232"/>
      <c r="C238" s="233"/>
      <c r="D238" s="234" t="s">
        <v>138</v>
      </c>
      <c r="E238" s="235" t="s">
        <v>21</v>
      </c>
      <c r="F238" s="236" t="s">
        <v>280</v>
      </c>
      <c r="G238" s="233"/>
      <c r="H238" s="235" t="s">
        <v>21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138</v>
      </c>
      <c r="AU238" s="242" t="s">
        <v>81</v>
      </c>
      <c r="AV238" s="11" t="s">
        <v>79</v>
      </c>
      <c r="AW238" s="11" t="s">
        <v>35</v>
      </c>
      <c r="AX238" s="11" t="s">
        <v>71</v>
      </c>
      <c r="AY238" s="242" t="s">
        <v>130</v>
      </c>
    </row>
    <row r="239" s="12" customFormat="1">
      <c r="B239" s="243"/>
      <c r="C239" s="244"/>
      <c r="D239" s="234" t="s">
        <v>138</v>
      </c>
      <c r="E239" s="245" t="s">
        <v>21</v>
      </c>
      <c r="F239" s="246" t="s">
        <v>586</v>
      </c>
      <c r="G239" s="244"/>
      <c r="H239" s="247">
        <v>22.899999999999999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138</v>
      </c>
      <c r="AU239" s="253" t="s">
        <v>81</v>
      </c>
      <c r="AV239" s="12" t="s">
        <v>81</v>
      </c>
      <c r="AW239" s="12" t="s">
        <v>35</v>
      </c>
      <c r="AX239" s="12" t="s">
        <v>79</v>
      </c>
      <c r="AY239" s="253" t="s">
        <v>130</v>
      </c>
    </row>
    <row r="240" s="1" customFormat="1" ht="16.5" customHeight="1">
      <c r="B240" s="46"/>
      <c r="C240" s="221" t="s">
        <v>420</v>
      </c>
      <c r="D240" s="221" t="s">
        <v>132</v>
      </c>
      <c r="E240" s="222" t="s">
        <v>427</v>
      </c>
      <c r="F240" s="223" t="s">
        <v>428</v>
      </c>
      <c r="G240" s="224" t="s">
        <v>238</v>
      </c>
      <c r="H240" s="225">
        <v>216.69999999999999</v>
      </c>
      <c r="I240" s="226"/>
      <c r="J240" s="225">
        <f>ROUND(I240*H240,2)</f>
        <v>0</v>
      </c>
      <c r="K240" s="223" t="s">
        <v>173</v>
      </c>
      <c r="L240" s="72"/>
      <c r="M240" s="227" t="s">
        <v>21</v>
      </c>
      <c r="N240" s="228" t="s">
        <v>42</v>
      </c>
      <c r="O240" s="47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AR240" s="24" t="s">
        <v>136</v>
      </c>
      <c r="AT240" s="24" t="s">
        <v>132</v>
      </c>
      <c r="AU240" s="24" t="s">
        <v>81</v>
      </c>
      <c r="AY240" s="24" t="s">
        <v>130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24" t="s">
        <v>79</v>
      </c>
      <c r="BK240" s="231">
        <f>ROUND(I240*H240,2)</f>
        <v>0</v>
      </c>
      <c r="BL240" s="24" t="s">
        <v>136</v>
      </c>
      <c r="BM240" s="24" t="s">
        <v>587</v>
      </c>
    </row>
    <row r="241" s="11" customFormat="1">
      <c r="B241" s="232"/>
      <c r="C241" s="233"/>
      <c r="D241" s="234" t="s">
        <v>138</v>
      </c>
      <c r="E241" s="235" t="s">
        <v>21</v>
      </c>
      <c r="F241" s="236" t="s">
        <v>588</v>
      </c>
      <c r="G241" s="233"/>
      <c r="H241" s="235" t="s">
        <v>21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138</v>
      </c>
      <c r="AU241" s="242" t="s">
        <v>81</v>
      </c>
      <c r="AV241" s="11" t="s">
        <v>79</v>
      </c>
      <c r="AW241" s="11" t="s">
        <v>35</v>
      </c>
      <c r="AX241" s="11" t="s">
        <v>71</v>
      </c>
      <c r="AY241" s="242" t="s">
        <v>130</v>
      </c>
    </row>
    <row r="242" s="12" customFormat="1">
      <c r="B242" s="243"/>
      <c r="C242" s="244"/>
      <c r="D242" s="234" t="s">
        <v>138</v>
      </c>
      <c r="E242" s="245" t="s">
        <v>21</v>
      </c>
      <c r="F242" s="246" t="s">
        <v>589</v>
      </c>
      <c r="G242" s="244"/>
      <c r="H242" s="247">
        <v>134.69999999999999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138</v>
      </c>
      <c r="AU242" s="253" t="s">
        <v>81</v>
      </c>
      <c r="AV242" s="12" t="s">
        <v>81</v>
      </c>
      <c r="AW242" s="12" t="s">
        <v>35</v>
      </c>
      <c r="AX242" s="12" t="s">
        <v>71</v>
      </c>
      <c r="AY242" s="253" t="s">
        <v>130</v>
      </c>
    </row>
    <row r="243" s="12" customFormat="1">
      <c r="B243" s="243"/>
      <c r="C243" s="244"/>
      <c r="D243" s="234" t="s">
        <v>138</v>
      </c>
      <c r="E243" s="245" t="s">
        <v>21</v>
      </c>
      <c r="F243" s="246" t="s">
        <v>579</v>
      </c>
      <c r="G243" s="244"/>
      <c r="H243" s="247">
        <v>34.700000000000003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138</v>
      </c>
      <c r="AU243" s="253" t="s">
        <v>81</v>
      </c>
      <c r="AV243" s="12" t="s">
        <v>81</v>
      </c>
      <c r="AW243" s="12" t="s">
        <v>35</v>
      </c>
      <c r="AX243" s="12" t="s">
        <v>71</v>
      </c>
      <c r="AY243" s="253" t="s">
        <v>130</v>
      </c>
    </row>
    <row r="244" s="11" customFormat="1">
      <c r="B244" s="232"/>
      <c r="C244" s="233"/>
      <c r="D244" s="234" t="s">
        <v>138</v>
      </c>
      <c r="E244" s="235" t="s">
        <v>21</v>
      </c>
      <c r="F244" s="236" t="s">
        <v>280</v>
      </c>
      <c r="G244" s="233"/>
      <c r="H244" s="235" t="s">
        <v>21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138</v>
      </c>
      <c r="AU244" s="242" t="s">
        <v>81</v>
      </c>
      <c r="AV244" s="11" t="s">
        <v>79</v>
      </c>
      <c r="AW244" s="11" t="s">
        <v>35</v>
      </c>
      <c r="AX244" s="11" t="s">
        <v>71</v>
      </c>
      <c r="AY244" s="242" t="s">
        <v>130</v>
      </c>
    </row>
    <row r="245" s="12" customFormat="1">
      <c r="B245" s="243"/>
      <c r="C245" s="244"/>
      <c r="D245" s="234" t="s">
        <v>138</v>
      </c>
      <c r="E245" s="245" t="s">
        <v>21</v>
      </c>
      <c r="F245" s="246" t="s">
        <v>590</v>
      </c>
      <c r="G245" s="244"/>
      <c r="H245" s="247">
        <v>47.299999999999997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138</v>
      </c>
      <c r="AU245" s="253" t="s">
        <v>81</v>
      </c>
      <c r="AV245" s="12" t="s">
        <v>81</v>
      </c>
      <c r="AW245" s="12" t="s">
        <v>35</v>
      </c>
      <c r="AX245" s="12" t="s">
        <v>71</v>
      </c>
      <c r="AY245" s="253" t="s">
        <v>130</v>
      </c>
    </row>
    <row r="246" s="13" customFormat="1">
      <c r="B246" s="254"/>
      <c r="C246" s="255"/>
      <c r="D246" s="234" t="s">
        <v>138</v>
      </c>
      <c r="E246" s="256" t="s">
        <v>21</v>
      </c>
      <c r="F246" s="257" t="s">
        <v>169</v>
      </c>
      <c r="G246" s="255"/>
      <c r="H246" s="258">
        <v>216.69999999999999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138</v>
      </c>
      <c r="AU246" s="264" t="s">
        <v>81</v>
      </c>
      <c r="AV246" s="13" t="s">
        <v>136</v>
      </c>
      <c r="AW246" s="13" t="s">
        <v>35</v>
      </c>
      <c r="AX246" s="13" t="s">
        <v>79</v>
      </c>
      <c r="AY246" s="264" t="s">
        <v>130</v>
      </c>
    </row>
    <row r="247" s="10" customFormat="1" ht="29.88" customHeight="1">
      <c r="B247" s="205"/>
      <c r="C247" s="206"/>
      <c r="D247" s="207" t="s">
        <v>70</v>
      </c>
      <c r="E247" s="219" t="s">
        <v>442</v>
      </c>
      <c r="F247" s="219" t="s">
        <v>443</v>
      </c>
      <c r="G247" s="206"/>
      <c r="H247" s="206"/>
      <c r="I247" s="209"/>
      <c r="J247" s="220">
        <f>BK247</f>
        <v>0</v>
      </c>
      <c r="K247" s="206"/>
      <c r="L247" s="211"/>
      <c r="M247" s="212"/>
      <c r="N247" s="213"/>
      <c r="O247" s="213"/>
      <c r="P247" s="214">
        <f>SUM(P248:P255)</f>
        <v>0</v>
      </c>
      <c r="Q247" s="213"/>
      <c r="R247" s="214">
        <f>SUM(R248:R255)</f>
        <v>0</v>
      </c>
      <c r="S247" s="213"/>
      <c r="T247" s="215">
        <f>SUM(T248:T255)</f>
        <v>0</v>
      </c>
      <c r="AR247" s="216" t="s">
        <v>79</v>
      </c>
      <c r="AT247" s="217" t="s">
        <v>70</v>
      </c>
      <c r="AU247" s="217" t="s">
        <v>79</v>
      </c>
      <c r="AY247" s="216" t="s">
        <v>130</v>
      </c>
      <c r="BK247" s="218">
        <f>SUM(BK248:BK255)</f>
        <v>0</v>
      </c>
    </row>
    <row r="248" s="1" customFormat="1" ht="16.5" customHeight="1">
      <c r="B248" s="46"/>
      <c r="C248" s="221" t="s">
        <v>426</v>
      </c>
      <c r="D248" s="221" t="s">
        <v>132</v>
      </c>
      <c r="E248" s="222" t="s">
        <v>445</v>
      </c>
      <c r="F248" s="223" t="s">
        <v>446</v>
      </c>
      <c r="G248" s="224" t="s">
        <v>318</v>
      </c>
      <c r="H248" s="225">
        <v>238.69999999999999</v>
      </c>
      <c r="I248" s="226"/>
      <c r="J248" s="225">
        <f>ROUND(I248*H248,2)</f>
        <v>0</v>
      </c>
      <c r="K248" s="223" t="s">
        <v>21</v>
      </c>
      <c r="L248" s="72"/>
      <c r="M248" s="227" t="s">
        <v>21</v>
      </c>
      <c r="N248" s="228" t="s">
        <v>42</v>
      </c>
      <c r="O248" s="47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4" t="s">
        <v>136</v>
      </c>
      <c r="AT248" s="24" t="s">
        <v>132</v>
      </c>
      <c r="AU248" s="24" t="s">
        <v>81</v>
      </c>
      <c r="AY248" s="24" t="s">
        <v>130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4" t="s">
        <v>79</v>
      </c>
      <c r="BK248" s="231">
        <f>ROUND(I248*H248,2)</f>
        <v>0</v>
      </c>
      <c r="BL248" s="24" t="s">
        <v>136</v>
      </c>
      <c r="BM248" s="24" t="s">
        <v>591</v>
      </c>
    </row>
    <row r="249" s="11" customFormat="1">
      <c r="B249" s="232"/>
      <c r="C249" s="233"/>
      <c r="D249" s="234" t="s">
        <v>138</v>
      </c>
      <c r="E249" s="235" t="s">
        <v>21</v>
      </c>
      <c r="F249" s="236" t="s">
        <v>448</v>
      </c>
      <c r="G249" s="233"/>
      <c r="H249" s="235" t="s">
        <v>21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138</v>
      </c>
      <c r="AU249" s="242" t="s">
        <v>81</v>
      </c>
      <c r="AV249" s="11" t="s">
        <v>79</v>
      </c>
      <c r="AW249" s="11" t="s">
        <v>35</v>
      </c>
      <c r="AX249" s="11" t="s">
        <v>71</v>
      </c>
      <c r="AY249" s="242" t="s">
        <v>130</v>
      </c>
    </row>
    <row r="250" s="11" customFormat="1">
      <c r="B250" s="232"/>
      <c r="C250" s="233"/>
      <c r="D250" s="234" t="s">
        <v>138</v>
      </c>
      <c r="E250" s="235" t="s">
        <v>21</v>
      </c>
      <c r="F250" s="236" t="s">
        <v>592</v>
      </c>
      <c r="G250" s="233"/>
      <c r="H250" s="235" t="s">
        <v>21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138</v>
      </c>
      <c r="AU250" s="242" t="s">
        <v>81</v>
      </c>
      <c r="AV250" s="11" t="s">
        <v>79</v>
      </c>
      <c r="AW250" s="11" t="s">
        <v>35</v>
      </c>
      <c r="AX250" s="11" t="s">
        <v>71</v>
      </c>
      <c r="AY250" s="242" t="s">
        <v>130</v>
      </c>
    </row>
    <row r="251" s="12" customFormat="1">
      <c r="B251" s="243"/>
      <c r="C251" s="244"/>
      <c r="D251" s="234" t="s">
        <v>138</v>
      </c>
      <c r="E251" s="245" t="s">
        <v>21</v>
      </c>
      <c r="F251" s="246" t="s">
        <v>593</v>
      </c>
      <c r="G251" s="244"/>
      <c r="H251" s="247">
        <v>51.399999999999999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138</v>
      </c>
      <c r="AU251" s="253" t="s">
        <v>81</v>
      </c>
      <c r="AV251" s="12" t="s">
        <v>81</v>
      </c>
      <c r="AW251" s="12" t="s">
        <v>35</v>
      </c>
      <c r="AX251" s="12" t="s">
        <v>71</v>
      </c>
      <c r="AY251" s="253" t="s">
        <v>130</v>
      </c>
    </row>
    <row r="252" s="12" customFormat="1">
      <c r="B252" s="243"/>
      <c r="C252" s="244"/>
      <c r="D252" s="234" t="s">
        <v>138</v>
      </c>
      <c r="E252" s="245" t="s">
        <v>21</v>
      </c>
      <c r="F252" s="246" t="s">
        <v>594</v>
      </c>
      <c r="G252" s="244"/>
      <c r="H252" s="247">
        <v>128.80000000000001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138</v>
      </c>
      <c r="AU252" s="253" t="s">
        <v>81</v>
      </c>
      <c r="AV252" s="12" t="s">
        <v>81</v>
      </c>
      <c r="AW252" s="12" t="s">
        <v>35</v>
      </c>
      <c r="AX252" s="12" t="s">
        <v>71</v>
      </c>
      <c r="AY252" s="253" t="s">
        <v>130</v>
      </c>
    </row>
    <row r="253" s="12" customFormat="1">
      <c r="B253" s="243"/>
      <c r="C253" s="244"/>
      <c r="D253" s="234" t="s">
        <v>138</v>
      </c>
      <c r="E253" s="245" t="s">
        <v>21</v>
      </c>
      <c r="F253" s="246" t="s">
        <v>595</v>
      </c>
      <c r="G253" s="244"/>
      <c r="H253" s="247">
        <v>57.299999999999997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138</v>
      </c>
      <c r="AU253" s="253" t="s">
        <v>81</v>
      </c>
      <c r="AV253" s="12" t="s">
        <v>81</v>
      </c>
      <c r="AW253" s="12" t="s">
        <v>35</v>
      </c>
      <c r="AX253" s="12" t="s">
        <v>71</v>
      </c>
      <c r="AY253" s="253" t="s">
        <v>130</v>
      </c>
    </row>
    <row r="254" s="12" customFormat="1">
      <c r="B254" s="243"/>
      <c r="C254" s="244"/>
      <c r="D254" s="234" t="s">
        <v>138</v>
      </c>
      <c r="E254" s="245" t="s">
        <v>21</v>
      </c>
      <c r="F254" s="246" t="s">
        <v>596</v>
      </c>
      <c r="G254" s="244"/>
      <c r="H254" s="247">
        <v>1.2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138</v>
      </c>
      <c r="AU254" s="253" t="s">
        <v>81</v>
      </c>
      <c r="AV254" s="12" t="s">
        <v>81</v>
      </c>
      <c r="AW254" s="12" t="s">
        <v>35</v>
      </c>
      <c r="AX254" s="12" t="s">
        <v>71</v>
      </c>
      <c r="AY254" s="253" t="s">
        <v>130</v>
      </c>
    </row>
    <row r="255" s="13" customFormat="1">
      <c r="B255" s="254"/>
      <c r="C255" s="255"/>
      <c r="D255" s="234" t="s">
        <v>138</v>
      </c>
      <c r="E255" s="256" t="s">
        <v>21</v>
      </c>
      <c r="F255" s="257" t="s">
        <v>169</v>
      </c>
      <c r="G255" s="255"/>
      <c r="H255" s="258">
        <v>238.69999999999999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AT255" s="264" t="s">
        <v>138</v>
      </c>
      <c r="AU255" s="264" t="s">
        <v>81</v>
      </c>
      <c r="AV255" s="13" t="s">
        <v>136</v>
      </c>
      <c r="AW255" s="13" t="s">
        <v>35</v>
      </c>
      <c r="AX255" s="13" t="s">
        <v>79</v>
      </c>
      <c r="AY255" s="264" t="s">
        <v>130</v>
      </c>
    </row>
    <row r="256" s="10" customFormat="1" ht="29.88" customHeight="1">
      <c r="B256" s="205"/>
      <c r="C256" s="206"/>
      <c r="D256" s="207" t="s">
        <v>70</v>
      </c>
      <c r="E256" s="219" t="s">
        <v>454</v>
      </c>
      <c r="F256" s="219" t="s">
        <v>455</v>
      </c>
      <c r="G256" s="206"/>
      <c r="H256" s="206"/>
      <c r="I256" s="209"/>
      <c r="J256" s="220">
        <f>BK256</f>
        <v>0</v>
      </c>
      <c r="K256" s="206"/>
      <c r="L256" s="211"/>
      <c r="M256" s="212"/>
      <c r="N256" s="213"/>
      <c r="O256" s="213"/>
      <c r="P256" s="214">
        <f>P257</f>
        <v>0</v>
      </c>
      <c r="Q256" s="213"/>
      <c r="R256" s="214">
        <f>R257</f>
        <v>0</v>
      </c>
      <c r="S256" s="213"/>
      <c r="T256" s="215">
        <f>T257</f>
        <v>0</v>
      </c>
      <c r="AR256" s="216" t="s">
        <v>79</v>
      </c>
      <c r="AT256" s="217" t="s">
        <v>70</v>
      </c>
      <c r="AU256" s="217" t="s">
        <v>79</v>
      </c>
      <c r="AY256" s="216" t="s">
        <v>130</v>
      </c>
      <c r="BK256" s="218">
        <f>BK257</f>
        <v>0</v>
      </c>
    </row>
    <row r="257" s="1" customFormat="1" ht="16.5" customHeight="1">
      <c r="B257" s="46"/>
      <c r="C257" s="221" t="s">
        <v>444</v>
      </c>
      <c r="D257" s="221" t="s">
        <v>132</v>
      </c>
      <c r="E257" s="222" t="s">
        <v>457</v>
      </c>
      <c r="F257" s="223" t="s">
        <v>458</v>
      </c>
      <c r="G257" s="224" t="s">
        <v>318</v>
      </c>
      <c r="H257" s="225">
        <v>208.40000000000001</v>
      </c>
      <c r="I257" s="226"/>
      <c r="J257" s="225">
        <f>ROUND(I257*H257,2)</f>
        <v>0</v>
      </c>
      <c r="K257" s="223" t="s">
        <v>173</v>
      </c>
      <c r="L257" s="72"/>
      <c r="M257" s="227" t="s">
        <v>21</v>
      </c>
      <c r="N257" s="285" t="s">
        <v>42</v>
      </c>
      <c r="O257" s="286"/>
      <c r="P257" s="287">
        <f>O257*H257</f>
        <v>0</v>
      </c>
      <c r="Q257" s="287">
        <v>0</v>
      </c>
      <c r="R257" s="287">
        <f>Q257*H257</f>
        <v>0</v>
      </c>
      <c r="S257" s="287">
        <v>0</v>
      </c>
      <c r="T257" s="288">
        <f>S257*H257</f>
        <v>0</v>
      </c>
      <c r="AR257" s="24" t="s">
        <v>136</v>
      </c>
      <c r="AT257" s="24" t="s">
        <v>132</v>
      </c>
      <c r="AU257" s="24" t="s">
        <v>81</v>
      </c>
      <c r="AY257" s="24" t="s">
        <v>130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4" t="s">
        <v>79</v>
      </c>
      <c r="BK257" s="231">
        <f>ROUND(I257*H257,2)</f>
        <v>0</v>
      </c>
      <c r="BL257" s="24" t="s">
        <v>136</v>
      </c>
      <c r="BM257" s="24" t="s">
        <v>597</v>
      </c>
    </row>
    <row r="258" s="1" customFormat="1" ht="6.96" customHeight="1">
      <c r="B258" s="67"/>
      <c r="C258" s="68"/>
      <c r="D258" s="68"/>
      <c r="E258" s="68"/>
      <c r="F258" s="68"/>
      <c r="G258" s="68"/>
      <c r="H258" s="68"/>
      <c r="I258" s="166"/>
      <c r="J258" s="68"/>
      <c r="K258" s="68"/>
      <c r="L258" s="72"/>
    </row>
  </sheetData>
  <sheetProtection sheet="1" autoFilter="0" formatColumns="0" formatRows="0" objects="1" scenarios="1" spinCount="100000" saltValue="F5DfsXEfGOqAgQEmXlMDEWgtopYQ56KUt+urFcch0hxyciBb8RGWJ+9T/IgpdWjl8WkbspjPMMJ7eEnX5P174w==" hashValue="Okvtv1OLP0YOs+Rp1bhJT0BxHK2zbjz0CBXrnFd79aXf8hpdqUR/v99VRT31wMxTpw5aP3soBYllWURO0OumSQ==" algorithmName="SHA-512" password="CC35"/>
  <autoFilter ref="C84:K257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81</v>
      </c>
    </row>
    <row r="4" ht="36.96" customHeight="1">
      <c r="B4" s="28"/>
      <c r="C4" s="29"/>
      <c r="D4" s="30" t="s">
        <v>97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 xml:space="preserve">DVT KUCÍNSKÝ POTOK, Ř.KM 0,05 A 0,25  PŘÍCHOVICE- OPRAVA KAMENNÝCH STUPNŮ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98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598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13. 11. 2017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37</v>
      </c>
      <c r="E27" s="47"/>
      <c r="F27" s="47"/>
      <c r="G27" s="47"/>
      <c r="H27" s="47"/>
      <c r="I27" s="144"/>
      <c r="J27" s="155">
        <f>ROUND(J80,2)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6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7">
        <f>ROUND(SUM(BE80:BE99), 2)</f>
        <v>0</v>
      </c>
      <c r="G30" s="47"/>
      <c r="H30" s="47"/>
      <c r="I30" s="158">
        <v>0.20999999999999999</v>
      </c>
      <c r="J30" s="157">
        <f>ROUND(ROUND((SUM(BE80:BE99)),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7">
        <f>ROUND(SUM(BF80:BF99), 2)</f>
        <v>0</v>
      </c>
      <c r="G31" s="47"/>
      <c r="H31" s="47"/>
      <c r="I31" s="158">
        <v>0.14999999999999999</v>
      </c>
      <c r="J31" s="157">
        <f>ROUND(ROUND((SUM(BF80:BF99)),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7">
        <f>ROUND(SUM(BG80:BG99),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7">
        <f>ROUND(SUM(BH80:BH99),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7">
        <f>ROUND(SUM(BI80:BI99),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47</v>
      </c>
      <c r="E36" s="98"/>
      <c r="F36" s="98"/>
      <c r="G36" s="161" t="s">
        <v>48</v>
      </c>
      <c r="H36" s="162" t="s">
        <v>49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100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 xml:space="preserve">DVT KUCÍNSKÝ POTOK, Ř.KM 0,05 A 0,25  PŘÍCHOVICE- OPRAVA KAMENNÝCH STUPNŮ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98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 xml:space="preserve">03 - SO 03  Provizorní příjezdová cesta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Příchovice</v>
      </c>
      <c r="G49" s="47"/>
      <c r="H49" s="47"/>
      <c r="I49" s="146" t="s">
        <v>25</v>
      </c>
      <c r="J49" s="147" t="str">
        <f>IF(J12="","",J12)</f>
        <v>13. 11. 2017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Ing. Jiří Tagl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101</v>
      </c>
      <c r="D54" s="159"/>
      <c r="E54" s="159"/>
      <c r="F54" s="159"/>
      <c r="G54" s="159"/>
      <c r="H54" s="159"/>
      <c r="I54" s="173"/>
      <c r="J54" s="174" t="s">
        <v>102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103</v>
      </c>
      <c r="D56" s="47"/>
      <c r="E56" s="47"/>
      <c r="F56" s="47"/>
      <c r="G56" s="47"/>
      <c r="H56" s="47"/>
      <c r="I56" s="144"/>
      <c r="J56" s="155">
        <f>J80</f>
        <v>0</v>
      </c>
      <c r="K56" s="51"/>
      <c r="AU56" s="24" t="s">
        <v>104</v>
      </c>
    </row>
    <row r="57" s="7" customFormat="1" ht="24.96" customHeight="1">
      <c r="B57" s="177"/>
      <c r="C57" s="178"/>
      <c r="D57" s="179" t="s">
        <v>105</v>
      </c>
      <c r="E57" s="180"/>
      <c r="F57" s="180"/>
      <c r="G57" s="180"/>
      <c r="H57" s="180"/>
      <c r="I57" s="181"/>
      <c r="J57" s="182">
        <f>J81</f>
        <v>0</v>
      </c>
      <c r="K57" s="183"/>
    </row>
    <row r="58" s="8" customFormat="1" ht="19.92" customHeight="1">
      <c r="B58" s="184"/>
      <c r="C58" s="185"/>
      <c r="D58" s="186" t="s">
        <v>106</v>
      </c>
      <c r="E58" s="187"/>
      <c r="F58" s="187"/>
      <c r="G58" s="187"/>
      <c r="H58" s="187"/>
      <c r="I58" s="188"/>
      <c r="J58" s="189">
        <f>J82</f>
        <v>0</v>
      </c>
      <c r="K58" s="190"/>
    </row>
    <row r="59" s="8" customFormat="1" ht="19.92" customHeight="1">
      <c r="B59" s="184"/>
      <c r="C59" s="185"/>
      <c r="D59" s="186" t="s">
        <v>107</v>
      </c>
      <c r="E59" s="187"/>
      <c r="F59" s="187"/>
      <c r="G59" s="187"/>
      <c r="H59" s="187"/>
      <c r="I59" s="188"/>
      <c r="J59" s="189">
        <f>J92</f>
        <v>0</v>
      </c>
      <c r="K59" s="190"/>
    </row>
    <row r="60" s="8" customFormat="1" ht="19.92" customHeight="1">
      <c r="B60" s="184"/>
      <c r="C60" s="185"/>
      <c r="D60" s="186" t="s">
        <v>111</v>
      </c>
      <c r="E60" s="187"/>
      <c r="F60" s="187"/>
      <c r="G60" s="187"/>
      <c r="H60" s="187"/>
      <c r="I60" s="188"/>
      <c r="J60" s="189">
        <f>J96</f>
        <v>0</v>
      </c>
      <c r="K60" s="190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44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66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69"/>
      <c r="J66" s="71"/>
      <c r="K66" s="71"/>
      <c r="L66" s="72"/>
    </row>
    <row r="67" s="1" customFormat="1" ht="36.96" customHeight="1">
      <c r="B67" s="46"/>
      <c r="C67" s="73" t="s">
        <v>114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6.5" customHeight="1">
      <c r="B70" s="46"/>
      <c r="C70" s="74"/>
      <c r="D70" s="74"/>
      <c r="E70" s="192" t="str">
        <f>E7</f>
        <v xml:space="preserve">DVT KUCÍNSKÝ POTOK, Ř.KM 0,05 A 0,25  PŘÍCHOVICE- OPRAVA KAMENNÝCH STUPNŮ</v>
      </c>
      <c r="F70" s="76"/>
      <c r="G70" s="76"/>
      <c r="H70" s="76"/>
      <c r="I70" s="191"/>
      <c r="J70" s="74"/>
      <c r="K70" s="74"/>
      <c r="L70" s="72"/>
    </row>
    <row r="71" s="1" customFormat="1" ht="14.4" customHeight="1">
      <c r="B71" s="46"/>
      <c r="C71" s="76" t="s">
        <v>98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7.25" customHeight="1">
      <c r="B72" s="46"/>
      <c r="C72" s="74"/>
      <c r="D72" s="74"/>
      <c r="E72" s="82" t="str">
        <f>E9</f>
        <v xml:space="preserve">03 - SO 03  Provizorní příjezdová cesta</v>
      </c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8" customHeight="1">
      <c r="B74" s="46"/>
      <c r="C74" s="76" t="s">
        <v>23</v>
      </c>
      <c r="D74" s="74"/>
      <c r="E74" s="74"/>
      <c r="F74" s="193" t="str">
        <f>F12</f>
        <v>Příchovice</v>
      </c>
      <c r="G74" s="74"/>
      <c r="H74" s="74"/>
      <c r="I74" s="194" t="s">
        <v>25</v>
      </c>
      <c r="J74" s="85" t="str">
        <f>IF(J12="","",J12)</f>
        <v>13. 11. 2017</v>
      </c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>
      <c r="B76" s="46"/>
      <c r="C76" s="76" t="s">
        <v>27</v>
      </c>
      <c r="D76" s="74"/>
      <c r="E76" s="74"/>
      <c r="F76" s="193" t="str">
        <f>E15</f>
        <v xml:space="preserve"> </v>
      </c>
      <c r="G76" s="74"/>
      <c r="H76" s="74"/>
      <c r="I76" s="194" t="s">
        <v>33</v>
      </c>
      <c r="J76" s="193" t="str">
        <f>E21</f>
        <v xml:space="preserve">Ing. Jiří Tagl </v>
      </c>
      <c r="K76" s="74"/>
      <c r="L76" s="72"/>
    </row>
    <row r="77" s="1" customFormat="1" ht="14.4" customHeight="1">
      <c r="B77" s="46"/>
      <c r="C77" s="76" t="s">
        <v>31</v>
      </c>
      <c r="D77" s="74"/>
      <c r="E77" s="74"/>
      <c r="F77" s="193" t="str">
        <f>IF(E18="","",E18)</f>
        <v/>
      </c>
      <c r="G77" s="74"/>
      <c r="H77" s="74"/>
      <c r="I77" s="191"/>
      <c r="J77" s="74"/>
      <c r="K77" s="74"/>
      <c r="L77" s="72"/>
    </row>
    <row r="78" s="1" customFormat="1" ht="10.32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9" customFormat="1" ht="29.28" customHeight="1">
      <c r="B79" s="195"/>
      <c r="C79" s="196" t="s">
        <v>115</v>
      </c>
      <c r="D79" s="197" t="s">
        <v>56</v>
      </c>
      <c r="E79" s="197" t="s">
        <v>52</v>
      </c>
      <c r="F79" s="197" t="s">
        <v>116</v>
      </c>
      <c r="G79" s="197" t="s">
        <v>117</v>
      </c>
      <c r="H79" s="197" t="s">
        <v>118</v>
      </c>
      <c r="I79" s="198" t="s">
        <v>119</v>
      </c>
      <c r="J79" s="197" t="s">
        <v>102</v>
      </c>
      <c r="K79" s="199" t="s">
        <v>120</v>
      </c>
      <c r="L79" s="200"/>
      <c r="M79" s="102" t="s">
        <v>121</v>
      </c>
      <c r="N79" s="103" t="s">
        <v>41</v>
      </c>
      <c r="O79" s="103" t="s">
        <v>122</v>
      </c>
      <c r="P79" s="103" t="s">
        <v>123</v>
      </c>
      <c r="Q79" s="103" t="s">
        <v>124</v>
      </c>
      <c r="R79" s="103" t="s">
        <v>125</v>
      </c>
      <c r="S79" s="103" t="s">
        <v>126</v>
      </c>
      <c r="T79" s="104" t="s">
        <v>127</v>
      </c>
    </row>
    <row r="80" s="1" customFormat="1" ht="29.28" customHeight="1">
      <c r="B80" s="46"/>
      <c r="C80" s="108" t="s">
        <v>103</v>
      </c>
      <c r="D80" s="74"/>
      <c r="E80" s="74"/>
      <c r="F80" s="74"/>
      <c r="G80" s="74"/>
      <c r="H80" s="74"/>
      <c r="I80" s="191"/>
      <c r="J80" s="201">
        <f>BK80</f>
        <v>0</v>
      </c>
      <c r="K80" s="74"/>
      <c r="L80" s="72"/>
      <c r="M80" s="105"/>
      <c r="N80" s="106"/>
      <c r="O80" s="106"/>
      <c r="P80" s="202">
        <f>P81</f>
        <v>0</v>
      </c>
      <c r="Q80" s="106"/>
      <c r="R80" s="202">
        <f>R81</f>
        <v>0.14749999999999999</v>
      </c>
      <c r="S80" s="106"/>
      <c r="T80" s="203">
        <f>T81</f>
        <v>0</v>
      </c>
      <c r="AT80" s="24" t="s">
        <v>70</v>
      </c>
      <c r="AU80" s="24" t="s">
        <v>104</v>
      </c>
      <c r="BK80" s="204">
        <f>BK81</f>
        <v>0</v>
      </c>
    </row>
    <row r="81" s="10" customFormat="1" ht="37.44001" customHeight="1">
      <c r="B81" s="205"/>
      <c r="C81" s="206"/>
      <c r="D81" s="207" t="s">
        <v>70</v>
      </c>
      <c r="E81" s="208" t="s">
        <v>128</v>
      </c>
      <c r="F81" s="208" t="s">
        <v>129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P82+P92+P96</f>
        <v>0</v>
      </c>
      <c r="Q81" s="213"/>
      <c r="R81" s="214">
        <f>R82+R92+R96</f>
        <v>0.14749999999999999</v>
      </c>
      <c r="S81" s="213"/>
      <c r="T81" s="215">
        <f>T82+T92+T96</f>
        <v>0</v>
      </c>
      <c r="AR81" s="216" t="s">
        <v>79</v>
      </c>
      <c r="AT81" s="217" t="s">
        <v>70</v>
      </c>
      <c r="AU81" s="217" t="s">
        <v>71</v>
      </c>
      <c r="AY81" s="216" t="s">
        <v>130</v>
      </c>
      <c r="BK81" s="218">
        <f>BK82+BK92+BK96</f>
        <v>0</v>
      </c>
    </row>
    <row r="82" s="10" customFormat="1" ht="19.92" customHeight="1">
      <c r="B82" s="205"/>
      <c r="C82" s="206"/>
      <c r="D82" s="207" t="s">
        <v>70</v>
      </c>
      <c r="E82" s="219" t="s">
        <v>79</v>
      </c>
      <c r="F82" s="219" t="s">
        <v>131</v>
      </c>
      <c r="G82" s="206"/>
      <c r="H82" s="206"/>
      <c r="I82" s="209"/>
      <c r="J82" s="220">
        <f>BK82</f>
        <v>0</v>
      </c>
      <c r="K82" s="206"/>
      <c r="L82" s="211"/>
      <c r="M82" s="212"/>
      <c r="N82" s="213"/>
      <c r="O82" s="213"/>
      <c r="P82" s="214">
        <f>SUM(P83:P91)</f>
        <v>0</v>
      </c>
      <c r="Q82" s="213"/>
      <c r="R82" s="214">
        <f>SUM(R83:R91)</f>
        <v>0.0395</v>
      </c>
      <c r="S82" s="213"/>
      <c r="T82" s="215">
        <f>SUM(T83:T91)</f>
        <v>0</v>
      </c>
      <c r="AR82" s="216" t="s">
        <v>79</v>
      </c>
      <c r="AT82" s="217" t="s">
        <v>70</v>
      </c>
      <c r="AU82" s="217" t="s">
        <v>79</v>
      </c>
      <c r="AY82" s="216" t="s">
        <v>130</v>
      </c>
      <c r="BK82" s="218">
        <f>SUM(BK83:BK91)</f>
        <v>0</v>
      </c>
    </row>
    <row r="83" s="1" customFormat="1" ht="16.5" customHeight="1">
      <c r="B83" s="46"/>
      <c r="C83" s="221" t="s">
        <v>79</v>
      </c>
      <c r="D83" s="221" t="s">
        <v>132</v>
      </c>
      <c r="E83" s="222" t="s">
        <v>599</v>
      </c>
      <c r="F83" s="223" t="s">
        <v>600</v>
      </c>
      <c r="G83" s="224" t="s">
        <v>238</v>
      </c>
      <c r="H83" s="225">
        <v>7900</v>
      </c>
      <c r="I83" s="226"/>
      <c r="J83" s="225">
        <f>ROUND(I83*H83,2)</f>
        <v>0</v>
      </c>
      <c r="K83" s="223" t="s">
        <v>173</v>
      </c>
      <c r="L83" s="72"/>
      <c r="M83" s="227" t="s">
        <v>21</v>
      </c>
      <c r="N83" s="228" t="s">
        <v>42</v>
      </c>
      <c r="O83" s="47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4" t="s">
        <v>136</v>
      </c>
      <c r="AT83" s="24" t="s">
        <v>132</v>
      </c>
      <c r="AU83" s="24" t="s">
        <v>81</v>
      </c>
      <c r="AY83" s="24" t="s">
        <v>130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4" t="s">
        <v>79</v>
      </c>
      <c r="BK83" s="231">
        <f>ROUND(I83*H83,2)</f>
        <v>0</v>
      </c>
      <c r="BL83" s="24" t="s">
        <v>136</v>
      </c>
      <c r="BM83" s="24" t="s">
        <v>601</v>
      </c>
    </row>
    <row r="84" s="11" customFormat="1">
      <c r="B84" s="232"/>
      <c r="C84" s="233"/>
      <c r="D84" s="234" t="s">
        <v>138</v>
      </c>
      <c r="E84" s="235" t="s">
        <v>21</v>
      </c>
      <c r="F84" s="236" t="s">
        <v>602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138</v>
      </c>
      <c r="AU84" s="242" t="s">
        <v>81</v>
      </c>
      <c r="AV84" s="11" t="s">
        <v>79</v>
      </c>
      <c r="AW84" s="11" t="s">
        <v>35</v>
      </c>
      <c r="AX84" s="11" t="s">
        <v>71</v>
      </c>
      <c r="AY84" s="242" t="s">
        <v>130</v>
      </c>
    </row>
    <row r="85" s="12" customFormat="1">
      <c r="B85" s="243"/>
      <c r="C85" s="244"/>
      <c r="D85" s="234" t="s">
        <v>138</v>
      </c>
      <c r="E85" s="245" t="s">
        <v>21</v>
      </c>
      <c r="F85" s="246" t="s">
        <v>603</v>
      </c>
      <c r="G85" s="244"/>
      <c r="H85" s="247">
        <v>7900</v>
      </c>
      <c r="I85" s="248"/>
      <c r="J85" s="244"/>
      <c r="K85" s="244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138</v>
      </c>
      <c r="AU85" s="253" t="s">
        <v>81</v>
      </c>
      <c r="AV85" s="12" t="s">
        <v>81</v>
      </c>
      <c r="AW85" s="12" t="s">
        <v>35</v>
      </c>
      <c r="AX85" s="12" t="s">
        <v>79</v>
      </c>
      <c r="AY85" s="253" t="s">
        <v>130</v>
      </c>
    </row>
    <row r="86" s="1" customFormat="1" ht="16.5" customHeight="1">
      <c r="B86" s="46"/>
      <c r="C86" s="221" t="s">
        <v>81</v>
      </c>
      <c r="D86" s="221" t="s">
        <v>132</v>
      </c>
      <c r="E86" s="222" t="s">
        <v>604</v>
      </c>
      <c r="F86" s="223" t="s">
        <v>605</v>
      </c>
      <c r="G86" s="224" t="s">
        <v>238</v>
      </c>
      <c r="H86" s="225">
        <v>7900</v>
      </c>
      <c r="I86" s="226"/>
      <c r="J86" s="225">
        <f>ROUND(I86*H86,2)</f>
        <v>0</v>
      </c>
      <c r="K86" s="223" t="s">
        <v>173</v>
      </c>
      <c r="L86" s="72"/>
      <c r="M86" s="227" t="s">
        <v>21</v>
      </c>
      <c r="N86" s="228" t="s">
        <v>42</v>
      </c>
      <c r="O86" s="47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4" t="s">
        <v>136</v>
      </c>
      <c r="AT86" s="24" t="s">
        <v>132</v>
      </c>
      <c r="AU86" s="24" t="s">
        <v>81</v>
      </c>
      <c r="AY86" s="24" t="s">
        <v>130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4" t="s">
        <v>79</v>
      </c>
      <c r="BK86" s="231">
        <f>ROUND(I86*H86,2)</f>
        <v>0</v>
      </c>
      <c r="BL86" s="24" t="s">
        <v>136</v>
      </c>
      <c r="BM86" s="24" t="s">
        <v>606</v>
      </c>
    </row>
    <row r="87" s="12" customFormat="1">
      <c r="B87" s="243"/>
      <c r="C87" s="244"/>
      <c r="D87" s="234" t="s">
        <v>138</v>
      </c>
      <c r="E87" s="245" t="s">
        <v>21</v>
      </c>
      <c r="F87" s="246" t="s">
        <v>607</v>
      </c>
      <c r="G87" s="244"/>
      <c r="H87" s="247">
        <v>7900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138</v>
      </c>
      <c r="AU87" s="253" t="s">
        <v>81</v>
      </c>
      <c r="AV87" s="12" t="s">
        <v>81</v>
      </c>
      <c r="AW87" s="12" t="s">
        <v>35</v>
      </c>
      <c r="AX87" s="12" t="s">
        <v>79</v>
      </c>
      <c r="AY87" s="253" t="s">
        <v>130</v>
      </c>
    </row>
    <row r="88" s="1" customFormat="1" ht="16.5" customHeight="1">
      <c r="B88" s="46"/>
      <c r="C88" s="221" t="s">
        <v>148</v>
      </c>
      <c r="D88" s="221" t="s">
        <v>132</v>
      </c>
      <c r="E88" s="222" t="s">
        <v>608</v>
      </c>
      <c r="F88" s="223" t="s">
        <v>609</v>
      </c>
      <c r="G88" s="224" t="s">
        <v>610</v>
      </c>
      <c r="H88" s="225">
        <v>0.80000000000000004</v>
      </c>
      <c r="I88" s="226"/>
      <c r="J88" s="225">
        <f>ROUND(I88*H88,2)</f>
        <v>0</v>
      </c>
      <c r="K88" s="223" t="s">
        <v>173</v>
      </c>
      <c r="L88" s="72"/>
      <c r="M88" s="227" t="s">
        <v>21</v>
      </c>
      <c r="N88" s="228" t="s">
        <v>42</v>
      </c>
      <c r="O88" s="47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4" t="s">
        <v>136</v>
      </c>
      <c r="AT88" s="24" t="s">
        <v>132</v>
      </c>
      <c r="AU88" s="24" t="s">
        <v>81</v>
      </c>
      <c r="AY88" s="24" t="s">
        <v>130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4" t="s">
        <v>79</v>
      </c>
      <c r="BK88" s="231">
        <f>ROUND(I88*H88,2)</f>
        <v>0</v>
      </c>
      <c r="BL88" s="24" t="s">
        <v>136</v>
      </c>
      <c r="BM88" s="24" t="s">
        <v>611</v>
      </c>
    </row>
    <row r="89" s="12" customFormat="1">
      <c r="B89" s="243"/>
      <c r="C89" s="244"/>
      <c r="D89" s="234" t="s">
        <v>138</v>
      </c>
      <c r="E89" s="245" t="s">
        <v>21</v>
      </c>
      <c r="F89" s="246" t="s">
        <v>612</v>
      </c>
      <c r="G89" s="244"/>
      <c r="H89" s="247">
        <v>0.80000000000000004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138</v>
      </c>
      <c r="AU89" s="253" t="s">
        <v>81</v>
      </c>
      <c r="AV89" s="12" t="s">
        <v>81</v>
      </c>
      <c r="AW89" s="12" t="s">
        <v>35</v>
      </c>
      <c r="AX89" s="12" t="s">
        <v>79</v>
      </c>
      <c r="AY89" s="253" t="s">
        <v>130</v>
      </c>
    </row>
    <row r="90" s="1" customFormat="1" ht="16.5" customHeight="1">
      <c r="B90" s="46"/>
      <c r="C90" s="276" t="s">
        <v>136</v>
      </c>
      <c r="D90" s="276" t="s">
        <v>255</v>
      </c>
      <c r="E90" s="277" t="s">
        <v>613</v>
      </c>
      <c r="F90" s="278" t="s">
        <v>614</v>
      </c>
      <c r="G90" s="279" t="s">
        <v>615</v>
      </c>
      <c r="H90" s="280">
        <v>39.5</v>
      </c>
      <c r="I90" s="281"/>
      <c r="J90" s="280">
        <f>ROUND(I90*H90,2)</f>
        <v>0</v>
      </c>
      <c r="K90" s="278" t="s">
        <v>173</v>
      </c>
      <c r="L90" s="282"/>
      <c r="M90" s="283" t="s">
        <v>21</v>
      </c>
      <c r="N90" s="284" t="s">
        <v>42</v>
      </c>
      <c r="O90" s="47"/>
      <c r="P90" s="229">
        <f>O90*H90</f>
        <v>0</v>
      </c>
      <c r="Q90" s="229">
        <v>0.001</v>
      </c>
      <c r="R90" s="229">
        <f>Q90*H90</f>
        <v>0.0395</v>
      </c>
      <c r="S90" s="229">
        <v>0</v>
      </c>
      <c r="T90" s="230">
        <f>S90*H90</f>
        <v>0</v>
      </c>
      <c r="AR90" s="24" t="s">
        <v>180</v>
      </c>
      <c r="AT90" s="24" t="s">
        <v>255</v>
      </c>
      <c r="AU90" s="24" t="s">
        <v>81</v>
      </c>
      <c r="AY90" s="24" t="s">
        <v>130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4" t="s">
        <v>79</v>
      </c>
      <c r="BK90" s="231">
        <f>ROUND(I90*H90,2)</f>
        <v>0</v>
      </c>
      <c r="BL90" s="24" t="s">
        <v>136</v>
      </c>
      <c r="BM90" s="24" t="s">
        <v>616</v>
      </c>
    </row>
    <row r="91" s="12" customFormat="1">
      <c r="B91" s="243"/>
      <c r="C91" s="244"/>
      <c r="D91" s="234" t="s">
        <v>138</v>
      </c>
      <c r="E91" s="245" t="s">
        <v>21</v>
      </c>
      <c r="F91" s="246" t="s">
        <v>617</v>
      </c>
      <c r="G91" s="244"/>
      <c r="H91" s="247">
        <v>39.5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138</v>
      </c>
      <c r="AU91" s="253" t="s">
        <v>81</v>
      </c>
      <c r="AV91" s="12" t="s">
        <v>81</v>
      </c>
      <c r="AW91" s="12" t="s">
        <v>35</v>
      </c>
      <c r="AX91" s="12" t="s">
        <v>79</v>
      </c>
      <c r="AY91" s="253" t="s">
        <v>130</v>
      </c>
    </row>
    <row r="92" s="10" customFormat="1" ht="29.88" customHeight="1">
      <c r="B92" s="205"/>
      <c r="C92" s="206"/>
      <c r="D92" s="207" t="s">
        <v>70</v>
      </c>
      <c r="E92" s="219" t="s">
        <v>81</v>
      </c>
      <c r="F92" s="219" t="s">
        <v>247</v>
      </c>
      <c r="G92" s="206"/>
      <c r="H92" s="206"/>
      <c r="I92" s="209"/>
      <c r="J92" s="220">
        <f>BK92</f>
        <v>0</v>
      </c>
      <c r="K92" s="206"/>
      <c r="L92" s="211"/>
      <c r="M92" s="212"/>
      <c r="N92" s="213"/>
      <c r="O92" s="213"/>
      <c r="P92" s="214">
        <f>SUM(P93:P95)</f>
        <v>0</v>
      </c>
      <c r="Q92" s="213"/>
      <c r="R92" s="214">
        <f>SUM(R93:R95)</f>
        <v>0.108</v>
      </c>
      <c r="S92" s="213"/>
      <c r="T92" s="215">
        <f>SUM(T93:T95)</f>
        <v>0</v>
      </c>
      <c r="AR92" s="216" t="s">
        <v>79</v>
      </c>
      <c r="AT92" s="217" t="s">
        <v>70</v>
      </c>
      <c r="AU92" s="217" t="s">
        <v>79</v>
      </c>
      <c r="AY92" s="216" t="s">
        <v>130</v>
      </c>
      <c r="BK92" s="218">
        <f>SUM(BK93:BK95)</f>
        <v>0</v>
      </c>
    </row>
    <row r="93" s="1" customFormat="1" ht="16.5" customHeight="1">
      <c r="B93" s="46"/>
      <c r="C93" s="221" t="s">
        <v>155</v>
      </c>
      <c r="D93" s="221" t="s">
        <v>132</v>
      </c>
      <c r="E93" s="222" t="s">
        <v>618</v>
      </c>
      <c r="F93" s="223" t="s">
        <v>619</v>
      </c>
      <c r="G93" s="224" t="s">
        <v>135</v>
      </c>
      <c r="H93" s="225">
        <v>1</v>
      </c>
      <c r="I93" s="226"/>
      <c r="J93" s="225">
        <f>ROUND(I93*H93,2)</f>
        <v>0</v>
      </c>
      <c r="K93" s="223" t="s">
        <v>21</v>
      </c>
      <c r="L93" s="72"/>
      <c r="M93" s="227" t="s">
        <v>21</v>
      </c>
      <c r="N93" s="228" t="s">
        <v>42</v>
      </c>
      <c r="O93" s="47"/>
      <c r="P93" s="229">
        <f>O93*H93</f>
        <v>0</v>
      </c>
      <c r="Q93" s="229">
        <v>0.108</v>
      </c>
      <c r="R93" s="229">
        <f>Q93*H93</f>
        <v>0.108</v>
      </c>
      <c r="S93" s="229">
        <v>0</v>
      </c>
      <c r="T93" s="230">
        <f>S93*H93</f>
        <v>0</v>
      </c>
      <c r="AR93" s="24" t="s">
        <v>136</v>
      </c>
      <c r="AT93" s="24" t="s">
        <v>132</v>
      </c>
      <c r="AU93" s="24" t="s">
        <v>81</v>
      </c>
      <c r="AY93" s="24" t="s">
        <v>130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4" t="s">
        <v>79</v>
      </c>
      <c r="BK93" s="231">
        <f>ROUND(I93*H93,2)</f>
        <v>0</v>
      </c>
      <c r="BL93" s="24" t="s">
        <v>136</v>
      </c>
      <c r="BM93" s="24" t="s">
        <v>620</v>
      </c>
    </row>
    <row r="94" s="11" customFormat="1">
      <c r="B94" s="232"/>
      <c r="C94" s="233"/>
      <c r="D94" s="234" t="s">
        <v>138</v>
      </c>
      <c r="E94" s="235" t="s">
        <v>21</v>
      </c>
      <c r="F94" s="236" t="s">
        <v>621</v>
      </c>
      <c r="G94" s="233"/>
      <c r="H94" s="235" t="s">
        <v>21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138</v>
      </c>
      <c r="AU94" s="242" t="s">
        <v>81</v>
      </c>
      <c r="AV94" s="11" t="s">
        <v>79</v>
      </c>
      <c r="AW94" s="11" t="s">
        <v>35</v>
      </c>
      <c r="AX94" s="11" t="s">
        <v>71</v>
      </c>
      <c r="AY94" s="242" t="s">
        <v>130</v>
      </c>
    </row>
    <row r="95" s="12" customFormat="1">
      <c r="B95" s="243"/>
      <c r="C95" s="244"/>
      <c r="D95" s="234" t="s">
        <v>138</v>
      </c>
      <c r="E95" s="245" t="s">
        <v>21</v>
      </c>
      <c r="F95" s="246" t="s">
        <v>141</v>
      </c>
      <c r="G95" s="244"/>
      <c r="H95" s="247">
        <v>1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138</v>
      </c>
      <c r="AU95" s="253" t="s">
        <v>81</v>
      </c>
      <c r="AV95" s="12" t="s">
        <v>81</v>
      </c>
      <c r="AW95" s="12" t="s">
        <v>35</v>
      </c>
      <c r="AX95" s="12" t="s">
        <v>79</v>
      </c>
      <c r="AY95" s="253" t="s">
        <v>130</v>
      </c>
    </row>
    <row r="96" s="10" customFormat="1" ht="29.88" customHeight="1">
      <c r="B96" s="205"/>
      <c r="C96" s="206"/>
      <c r="D96" s="207" t="s">
        <v>70</v>
      </c>
      <c r="E96" s="219" t="s">
        <v>189</v>
      </c>
      <c r="F96" s="219" t="s">
        <v>375</v>
      </c>
      <c r="G96" s="206"/>
      <c r="H96" s="206"/>
      <c r="I96" s="209"/>
      <c r="J96" s="220">
        <f>BK96</f>
        <v>0</v>
      </c>
      <c r="K96" s="206"/>
      <c r="L96" s="211"/>
      <c r="M96" s="212"/>
      <c r="N96" s="213"/>
      <c r="O96" s="213"/>
      <c r="P96" s="214">
        <f>SUM(P97:P99)</f>
        <v>0</v>
      </c>
      <c r="Q96" s="213"/>
      <c r="R96" s="214">
        <f>SUM(R97:R99)</f>
        <v>0</v>
      </c>
      <c r="S96" s="213"/>
      <c r="T96" s="215">
        <f>SUM(T97:T99)</f>
        <v>0</v>
      </c>
      <c r="AR96" s="216" t="s">
        <v>79</v>
      </c>
      <c r="AT96" s="217" t="s">
        <v>70</v>
      </c>
      <c r="AU96" s="217" t="s">
        <v>79</v>
      </c>
      <c r="AY96" s="216" t="s">
        <v>130</v>
      </c>
      <c r="BK96" s="218">
        <f>SUM(BK97:BK99)</f>
        <v>0</v>
      </c>
    </row>
    <row r="97" s="1" customFormat="1" ht="16.5" customHeight="1">
      <c r="B97" s="46"/>
      <c r="C97" s="221" t="s">
        <v>159</v>
      </c>
      <c r="D97" s="221" t="s">
        <v>132</v>
      </c>
      <c r="E97" s="222" t="s">
        <v>622</v>
      </c>
      <c r="F97" s="223" t="s">
        <v>623</v>
      </c>
      <c r="G97" s="224" t="s">
        <v>135</v>
      </c>
      <c r="H97" s="225">
        <v>1</v>
      </c>
      <c r="I97" s="226"/>
      <c r="J97" s="225">
        <f>ROUND(I97*H97,2)</f>
        <v>0</v>
      </c>
      <c r="K97" s="223" t="s">
        <v>21</v>
      </c>
      <c r="L97" s="72"/>
      <c r="M97" s="227" t="s">
        <v>21</v>
      </c>
      <c r="N97" s="228" t="s">
        <v>42</v>
      </c>
      <c r="O97" s="47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4" t="s">
        <v>136</v>
      </c>
      <c r="AT97" s="24" t="s">
        <v>132</v>
      </c>
      <c r="AU97" s="24" t="s">
        <v>81</v>
      </c>
      <c r="AY97" s="24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4" t="s">
        <v>79</v>
      </c>
      <c r="BK97" s="231">
        <f>ROUND(I97*H97,2)</f>
        <v>0</v>
      </c>
      <c r="BL97" s="24" t="s">
        <v>136</v>
      </c>
      <c r="BM97" s="24" t="s">
        <v>624</v>
      </c>
    </row>
    <row r="98" s="11" customFormat="1">
      <c r="B98" s="232"/>
      <c r="C98" s="233"/>
      <c r="D98" s="234" t="s">
        <v>138</v>
      </c>
      <c r="E98" s="235" t="s">
        <v>21</v>
      </c>
      <c r="F98" s="236" t="s">
        <v>625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138</v>
      </c>
      <c r="AU98" s="242" t="s">
        <v>81</v>
      </c>
      <c r="AV98" s="11" t="s">
        <v>79</v>
      </c>
      <c r="AW98" s="11" t="s">
        <v>35</v>
      </c>
      <c r="AX98" s="11" t="s">
        <v>71</v>
      </c>
      <c r="AY98" s="242" t="s">
        <v>130</v>
      </c>
    </row>
    <row r="99" s="12" customFormat="1">
      <c r="B99" s="243"/>
      <c r="C99" s="244"/>
      <c r="D99" s="234" t="s">
        <v>138</v>
      </c>
      <c r="E99" s="245" t="s">
        <v>21</v>
      </c>
      <c r="F99" s="246" t="s">
        <v>141</v>
      </c>
      <c r="G99" s="244"/>
      <c r="H99" s="247">
        <v>1</v>
      </c>
      <c r="I99" s="248"/>
      <c r="J99" s="244"/>
      <c r="K99" s="244"/>
      <c r="L99" s="249"/>
      <c r="M99" s="289"/>
      <c r="N99" s="290"/>
      <c r="O99" s="290"/>
      <c r="P99" s="290"/>
      <c r="Q99" s="290"/>
      <c r="R99" s="290"/>
      <c r="S99" s="290"/>
      <c r="T99" s="291"/>
      <c r="AT99" s="253" t="s">
        <v>138</v>
      </c>
      <c r="AU99" s="253" t="s">
        <v>81</v>
      </c>
      <c r="AV99" s="12" t="s">
        <v>81</v>
      </c>
      <c r="AW99" s="12" t="s">
        <v>35</v>
      </c>
      <c r="AX99" s="12" t="s">
        <v>79</v>
      </c>
      <c r="AY99" s="253" t="s">
        <v>130</v>
      </c>
    </row>
    <row r="100" s="1" customFormat="1" ht="6.96" customHeight="1">
      <c r="B100" s="67"/>
      <c r="C100" s="68"/>
      <c r="D100" s="68"/>
      <c r="E100" s="68"/>
      <c r="F100" s="68"/>
      <c r="G100" s="68"/>
      <c r="H100" s="68"/>
      <c r="I100" s="166"/>
      <c r="J100" s="68"/>
      <c r="K100" s="68"/>
      <c r="L100" s="72"/>
    </row>
  </sheetData>
  <sheetProtection sheet="1" autoFilter="0" formatColumns="0" formatRows="0" objects="1" scenarios="1" spinCount="100000" saltValue="MPhcXKB8TM8r4WhLn6P1bV7f2x9C0bfQ/aql0v13FPOUxvTwnjE39dBgixoEp6uatg0x8WrYu3v3QayM2Uc7rg==" hashValue="YIEfpmGqBco6HlqlN0aE+6GSIY3nYQKG0iiqimmEipsI99rZtrqOCJCjIAmp+aG09eQQ75hpuzJXzFr0KO45rA==" algorithmName="SHA-512" password="CC35"/>
  <autoFilter ref="C79:K99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81</v>
      </c>
    </row>
    <row r="4" ht="36.96" customHeight="1">
      <c r="B4" s="28"/>
      <c r="C4" s="29"/>
      <c r="D4" s="30" t="s">
        <v>97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 xml:space="preserve">DVT KUCÍNSKÝ POTOK, Ř.KM 0,05 A 0,25  PŘÍCHOVICE- OPRAVA KAMENNÝCH STUPNŮ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98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626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13. 11. 2017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37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6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7">
        <f>ROUND(SUM(BE77:BE114), 2)</f>
        <v>0</v>
      </c>
      <c r="G30" s="47"/>
      <c r="H30" s="47"/>
      <c r="I30" s="158">
        <v>0.20999999999999999</v>
      </c>
      <c r="J30" s="157">
        <f>ROUND(ROUND((SUM(BE77:BE114)),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7">
        <f>ROUND(SUM(BF77:BF114), 2)</f>
        <v>0</v>
      </c>
      <c r="G31" s="47"/>
      <c r="H31" s="47"/>
      <c r="I31" s="158">
        <v>0.14999999999999999</v>
      </c>
      <c r="J31" s="157">
        <f>ROUND(ROUND((SUM(BF77:BF114)),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7">
        <f>ROUND(SUM(BG77:BG114),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7">
        <f>ROUND(SUM(BH77:BH114),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7">
        <f>ROUND(SUM(BI77:BI114),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47</v>
      </c>
      <c r="E36" s="98"/>
      <c r="F36" s="98"/>
      <c r="G36" s="161" t="s">
        <v>48</v>
      </c>
      <c r="H36" s="162" t="s">
        <v>49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100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 xml:space="preserve">DVT KUCÍNSKÝ POTOK, Ř.KM 0,05 A 0,25  PŘÍCHOVICE- OPRAVA KAMENNÝCH STUPNŮ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98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04 - Vedlejší a ostatní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Příchovice</v>
      </c>
      <c r="G49" s="47"/>
      <c r="H49" s="47"/>
      <c r="I49" s="146" t="s">
        <v>25</v>
      </c>
      <c r="J49" s="147" t="str">
        <f>IF(J12="","",J12)</f>
        <v>13. 11. 2017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Ing. Jiří Tagl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101</v>
      </c>
      <c r="D54" s="159"/>
      <c r="E54" s="159"/>
      <c r="F54" s="159"/>
      <c r="G54" s="159"/>
      <c r="H54" s="159"/>
      <c r="I54" s="173"/>
      <c r="J54" s="174" t="s">
        <v>102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103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104</v>
      </c>
    </row>
    <row r="57" s="7" customFormat="1" ht="24.96" customHeight="1">
      <c r="B57" s="177"/>
      <c r="C57" s="178"/>
      <c r="D57" s="179" t="s">
        <v>627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114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 xml:space="preserve">DVT KUCÍNSKÝ POTOK, Ř.KM 0,05 A 0,25  PŘÍCHOVICE- OPRAVA KAMENNÝCH STUPNŮ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98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04 - Vedlejší a ostatní náklady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23</v>
      </c>
      <c r="D71" s="74"/>
      <c r="E71" s="74"/>
      <c r="F71" s="193" t="str">
        <f>F12</f>
        <v>Příchovice</v>
      </c>
      <c r="G71" s="74"/>
      <c r="H71" s="74"/>
      <c r="I71" s="194" t="s">
        <v>25</v>
      </c>
      <c r="J71" s="85" t="str">
        <f>IF(J12="","",J12)</f>
        <v>13. 11. 2017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27</v>
      </c>
      <c r="D73" s="74"/>
      <c r="E73" s="74"/>
      <c r="F73" s="193" t="str">
        <f>E15</f>
        <v xml:space="preserve"> </v>
      </c>
      <c r="G73" s="74"/>
      <c r="H73" s="74"/>
      <c r="I73" s="194" t="s">
        <v>33</v>
      </c>
      <c r="J73" s="193" t="str">
        <f>E21</f>
        <v xml:space="preserve">Ing. Jiří Tagl </v>
      </c>
      <c r="K73" s="74"/>
      <c r="L73" s="72"/>
    </row>
    <row r="74" s="1" customFormat="1" ht="14.4" customHeight="1">
      <c r="B74" s="46"/>
      <c r="C74" s="76" t="s">
        <v>31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115</v>
      </c>
      <c r="D76" s="197" t="s">
        <v>56</v>
      </c>
      <c r="E76" s="197" t="s">
        <v>52</v>
      </c>
      <c r="F76" s="197" t="s">
        <v>116</v>
      </c>
      <c r="G76" s="197" t="s">
        <v>117</v>
      </c>
      <c r="H76" s="197" t="s">
        <v>118</v>
      </c>
      <c r="I76" s="198" t="s">
        <v>119</v>
      </c>
      <c r="J76" s="197" t="s">
        <v>102</v>
      </c>
      <c r="K76" s="199" t="s">
        <v>120</v>
      </c>
      <c r="L76" s="200"/>
      <c r="M76" s="102" t="s">
        <v>121</v>
      </c>
      <c r="N76" s="103" t="s">
        <v>41</v>
      </c>
      <c r="O76" s="103" t="s">
        <v>122</v>
      </c>
      <c r="P76" s="103" t="s">
        <v>123</v>
      </c>
      <c r="Q76" s="103" t="s">
        <v>124</v>
      </c>
      <c r="R76" s="103" t="s">
        <v>125</v>
      </c>
      <c r="S76" s="103" t="s">
        <v>126</v>
      </c>
      <c r="T76" s="104" t="s">
        <v>127</v>
      </c>
    </row>
    <row r="77" s="1" customFormat="1" ht="29.28" customHeight="1">
      <c r="B77" s="46"/>
      <c r="C77" s="108" t="s">
        <v>103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70</v>
      </c>
      <c r="AU77" s="24" t="s">
        <v>104</v>
      </c>
      <c r="BK77" s="204">
        <f>BK78</f>
        <v>0</v>
      </c>
    </row>
    <row r="78" s="10" customFormat="1" ht="37.44001" customHeight="1">
      <c r="B78" s="205"/>
      <c r="C78" s="206"/>
      <c r="D78" s="207" t="s">
        <v>70</v>
      </c>
      <c r="E78" s="208" t="s">
        <v>628</v>
      </c>
      <c r="F78" s="208" t="s">
        <v>629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SUM(P79:P114)</f>
        <v>0</v>
      </c>
      <c r="Q78" s="213"/>
      <c r="R78" s="214">
        <f>SUM(R79:R114)</f>
        <v>0</v>
      </c>
      <c r="S78" s="213"/>
      <c r="T78" s="215">
        <f>SUM(T79:T114)</f>
        <v>0</v>
      </c>
      <c r="AR78" s="216" t="s">
        <v>155</v>
      </c>
      <c r="AT78" s="217" t="s">
        <v>70</v>
      </c>
      <c r="AU78" s="217" t="s">
        <v>71</v>
      </c>
      <c r="AY78" s="216" t="s">
        <v>130</v>
      </c>
      <c r="BK78" s="218">
        <f>SUM(BK79:BK114)</f>
        <v>0</v>
      </c>
    </row>
    <row r="79" s="1" customFormat="1" ht="16.5" customHeight="1">
      <c r="B79" s="46"/>
      <c r="C79" s="221" t="s">
        <v>79</v>
      </c>
      <c r="D79" s="221" t="s">
        <v>132</v>
      </c>
      <c r="E79" s="222" t="s">
        <v>630</v>
      </c>
      <c r="F79" s="223" t="s">
        <v>631</v>
      </c>
      <c r="G79" s="224" t="s">
        <v>135</v>
      </c>
      <c r="H79" s="225">
        <v>1</v>
      </c>
      <c r="I79" s="226"/>
      <c r="J79" s="225">
        <f>ROUND(I79*H79,2)</f>
        <v>0</v>
      </c>
      <c r="K79" s="223" t="s">
        <v>21</v>
      </c>
      <c r="L79" s="72"/>
      <c r="M79" s="227" t="s">
        <v>21</v>
      </c>
      <c r="N79" s="228" t="s">
        <v>42</v>
      </c>
      <c r="O79" s="47"/>
      <c r="P79" s="229">
        <f>O79*H79</f>
        <v>0</v>
      </c>
      <c r="Q79" s="229">
        <v>0</v>
      </c>
      <c r="R79" s="229">
        <f>Q79*H79</f>
        <v>0</v>
      </c>
      <c r="S79" s="229">
        <v>0</v>
      </c>
      <c r="T79" s="230">
        <f>S79*H79</f>
        <v>0</v>
      </c>
      <c r="AR79" s="24" t="s">
        <v>632</v>
      </c>
      <c r="AT79" s="24" t="s">
        <v>132</v>
      </c>
      <c r="AU79" s="24" t="s">
        <v>79</v>
      </c>
      <c r="AY79" s="24" t="s">
        <v>130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4" t="s">
        <v>79</v>
      </c>
      <c r="BK79" s="231">
        <f>ROUND(I79*H79,2)</f>
        <v>0</v>
      </c>
      <c r="BL79" s="24" t="s">
        <v>632</v>
      </c>
      <c r="BM79" s="24" t="s">
        <v>633</v>
      </c>
    </row>
    <row r="80" s="11" customFormat="1">
      <c r="B80" s="232"/>
      <c r="C80" s="233"/>
      <c r="D80" s="234" t="s">
        <v>138</v>
      </c>
      <c r="E80" s="235" t="s">
        <v>21</v>
      </c>
      <c r="F80" s="236" t="s">
        <v>634</v>
      </c>
      <c r="G80" s="233"/>
      <c r="H80" s="235" t="s">
        <v>21</v>
      </c>
      <c r="I80" s="237"/>
      <c r="J80" s="233"/>
      <c r="K80" s="233"/>
      <c r="L80" s="238"/>
      <c r="M80" s="239"/>
      <c r="N80" s="240"/>
      <c r="O80" s="240"/>
      <c r="P80" s="240"/>
      <c r="Q80" s="240"/>
      <c r="R80" s="240"/>
      <c r="S80" s="240"/>
      <c r="T80" s="241"/>
      <c r="AT80" s="242" t="s">
        <v>138</v>
      </c>
      <c r="AU80" s="242" t="s">
        <v>79</v>
      </c>
      <c r="AV80" s="11" t="s">
        <v>79</v>
      </c>
      <c r="AW80" s="11" t="s">
        <v>35</v>
      </c>
      <c r="AX80" s="11" t="s">
        <v>71</v>
      </c>
      <c r="AY80" s="242" t="s">
        <v>130</v>
      </c>
    </row>
    <row r="81" s="11" customFormat="1">
      <c r="B81" s="232"/>
      <c r="C81" s="233"/>
      <c r="D81" s="234" t="s">
        <v>138</v>
      </c>
      <c r="E81" s="235" t="s">
        <v>21</v>
      </c>
      <c r="F81" s="236" t="s">
        <v>635</v>
      </c>
      <c r="G81" s="233"/>
      <c r="H81" s="235" t="s">
        <v>21</v>
      </c>
      <c r="I81" s="237"/>
      <c r="J81" s="233"/>
      <c r="K81" s="233"/>
      <c r="L81" s="238"/>
      <c r="M81" s="239"/>
      <c r="N81" s="240"/>
      <c r="O81" s="240"/>
      <c r="P81" s="240"/>
      <c r="Q81" s="240"/>
      <c r="R81" s="240"/>
      <c r="S81" s="240"/>
      <c r="T81" s="241"/>
      <c r="AT81" s="242" t="s">
        <v>138</v>
      </c>
      <c r="AU81" s="242" t="s">
        <v>79</v>
      </c>
      <c r="AV81" s="11" t="s">
        <v>79</v>
      </c>
      <c r="AW81" s="11" t="s">
        <v>35</v>
      </c>
      <c r="AX81" s="11" t="s">
        <v>71</v>
      </c>
      <c r="AY81" s="242" t="s">
        <v>130</v>
      </c>
    </row>
    <row r="82" s="12" customFormat="1">
      <c r="B82" s="243"/>
      <c r="C82" s="244"/>
      <c r="D82" s="234" t="s">
        <v>138</v>
      </c>
      <c r="E82" s="245" t="s">
        <v>21</v>
      </c>
      <c r="F82" s="246" t="s">
        <v>141</v>
      </c>
      <c r="G82" s="244"/>
      <c r="H82" s="247">
        <v>1</v>
      </c>
      <c r="I82" s="248"/>
      <c r="J82" s="244"/>
      <c r="K82" s="244"/>
      <c r="L82" s="249"/>
      <c r="M82" s="250"/>
      <c r="N82" s="251"/>
      <c r="O82" s="251"/>
      <c r="P82" s="251"/>
      <c r="Q82" s="251"/>
      <c r="R82" s="251"/>
      <c r="S82" s="251"/>
      <c r="T82" s="252"/>
      <c r="AT82" s="253" t="s">
        <v>138</v>
      </c>
      <c r="AU82" s="253" t="s">
        <v>79</v>
      </c>
      <c r="AV82" s="12" t="s">
        <v>81</v>
      </c>
      <c r="AW82" s="12" t="s">
        <v>35</v>
      </c>
      <c r="AX82" s="12" t="s">
        <v>79</v>
      </c>
      <c r="AY82" s="253" t="s">
        <v>130</v>
      </c>
    </row>
    <row r="83" s="1" customFormat="1" ht="16.5" customHeight="1">
      <c r="B83" s="46"/>
      <c r="C83" s="221" t="s">
        <v>81</v>
      </c>
      <c r="D83" s="221" t="s">
        <v>132</v>
      </c>
      <c r="E83" s="222" t="s">
        <v>636</v>
      </c>
      <c r="F83" s="223" t="s">
        <v>637</v>
      </c>
      <c r="G83" s="224" t="s">
        <v>135</v>
      </c>
      <c r="H83" s="225">
        <v>1</v>
      </c>
      <c r="I83" s="226"/>
      <c r="J83" s="225">
        <f>ROUND(I83*H83,2)</f>
        <v>0</v>
      </c>
      <c r="K83" s="223" t="s">
        <v>21</v>
      </c>
      <c r="L83" s="72"/>
      <c r="M83" s="227" t="s">
        <v>21</v>
      </c>
      <c r="N83" s="228" t="s">
        <v>42</v>
      </c>
      <c r="O83" s="47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4" t="s">
        <v>632</v>
      </c>
      <c r="AT83" s="24" t="s">
        <v>132</v>
      </c>
      <c r="AU83" s="24" t="s">
        <v>79</v>
      </c>
      <c r="AY83" s="24" t="s">
        <v>130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4" t="s">
        <v>79</v>
      </c>
      <c r="BK83" s="231">
        <f>ROUND(I83*H83,2)</f>
        <v>0</v>
      </c>
      <c r="BL83" s="24" t="s">
        <v>632</v>
      </c>
      <c r="BM83" s="24" t="s">
        <v>638</v>
      </c>
    </row>
    <row r="84" s="11" customFormat="1">
      <c r="B84" s="232"/>
      <c r="C84" s="233"/>
      <c r="D84" s="234" t="s">
        <v>138</v>
      </c>
      <c r="E84" s="235" t="s">
        <v>21</v>
      </c>
      <c r="F84" s="236" t="s">
        <v>639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138</v>
      </c>
      <c r="AU84" s="242" t="s">
        <v>79</v>
      </c>
      <c r="AV84" s="11" t="s">
        <v>79</v>
      </c>
      <c r="AW84" s="11" t="s">
        <v>35</v>
      </c>
      <c r="AX84" s="11" t="s">
        <v>71</v>
      </c>
      <c r="AY84" s="242" t="s">
        <v>130</v>
      </c>
    </row>
    <row r="85" s="11" customFormat="1">
      <c r="B85" s="232"/>
      <c r="C85" s="233"/>
      <c r="D85" s="234" t="s">
        <v>138</v>
      </c>
      <c r="E85" s="235" t="s">
        <v>21</v>
      </c>
      <c r="F85" s="236" t="s">
        <v>640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138</v>
      </c>
      <c r="AU85" s="242" t="s">
        <v>79</v>
      </c>
      <c r="AV85" s="11" t="s">
        <v>79</v>
      </c>
      <c r="AW85" s="11" t="s">
        <v>35</v>
      </c>
      <c r="AX85" s="11" t="s">
        <v>71</v>
      </c>
      <c r="AY85" s="242" t="s">
        <v>130</v>
      </c>
    </row>
    <row r="86" s="12" customFormat="1">
      <c r="B86" s="243"/>
      <c r="C86" s="244"/>
      <c r="D86" s="234" t="s">
        <v>138</v>
      </c>
      <c r="E86" s="245" t="s">
        <v>21</v>
      </c>
      <c r="F86" s="246" t="s">
        <v>141</v>
      </c>
      <c r="G86" s="244"/>
      <c r="H86" s="247">
        <v>1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138</v>
      </c>
      <c r="AU86" s="253" t="s">
        <v>79</v>
      </c>
      <c r="AV86" s="12" t="s">
        <v>81</v>
      </c>
      <c r="AW86" s="12" t="s">
        <v>35</v>
      </c>
      <c r="AX86" s="12" t="s">
        <v>79</v>
      </c>
      <c r="AY86" s="253" t="s">
        <v>130</v>
      </c>
    </row>
    <row r="87" s="1" customFormat="1" ht="16.5" customHeight="1">
      <c r="B87" s="46"/>
      <c r="C87" s="221" t="s">
        <v>148</v>
      </c>
      <c r="D87" s="221" t="s">
        <v>132</v>
      </c>
      <c r="E87" s="222" t="s">
        <v>641</v>
      </c>
      <c r="F87" s="223" t="s">
        <v>642</v>
      </c>
      <c r="G87" s="224" t="s">
        <v>135</v>
      </c>
      <c r="H87" s="225">
        <v>1</v>
      </c>
      <c r="I87" s="226"/>
      <c r="J87" s="225">
        <f>ROUND(I87*H87,2)</f>
        <v>0</v>
      </c>
      <c r="K87" s="223" t="s">
        <v>21</v>
      </c>
      <c r="L87" s="72"/>
      <c r="M87" s="227" t="s">
        <v>21</v>
      </c>
      <c r="N87" s="228" t="s">
        <v>42</v>
      </c>
      <c r="O87" s="47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4" t="s">
        <v>632</v>
      </c>
      <c r="AT87" s="24" t="s">
        <v>132</v>
      </c>
      <c r="AU87" s="24" t="s">
        <v>79</v>
      </c>
      <c r="AY87" s="24" t="s">
        <v>130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4" t="s">
        <v>79</v>
      </c>
      <c r="BK87" s="231">
        <f>ROUND(I87*H87,2)</f>
        <v>0</v>
      </c>
      <c r="BL87" s="24" t="s">
        <v>632</v>
      </c>
      <c r="BM87" s="24" t="s">
        <v>643</v>
      </c>
    </row>
    <row r="88" s="11" customFormat="1">
      <c r="B88" s="232"/>
      <c r="C88" s="233"/>
      <c r="D88" s="234" t="s">
        <v>138</v>
      </c>
      <c r="E88" s="235" t="s">
        <v>21</v>
      </c>
      <c r="F88" s="236" t="s">
        <v>644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138</v>
      </c>
      <c r="AU88" s="242" t="s">
        <v>79</v>
      </c>
      <c r="AV88" s="11" t="s">
        <v>79</v>
      </c>
      <c r="AW88" s="11" t="s">
        <v>35</v>
      </c>
      <c r="AX88" s="11" t="s">
        <v>71</v>
      </c>
      <c r="AY88" s="242" t="s">
        <v>130</v>
      </c>
    </row>
    <row r="89" s="12" customFormat="1">
      <c r="B89" s="243"/>
      <c r="C89" s="244"/>
      <c r="D89" s="234" t="s">
        <v>138</v>
      </c>
      <c r="E89" s="245" t="s">
        <v>21</v>
      </c>
      <c r="F89" s="246" t="s">
        <v>141</v>
      </c>
      <c r="G89" s="244"/>
      <c r="H89" s="247">
        <v>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138</v>
      </c>
      <c r="AU89" s="253" t="s">
        <v>79</v>
      </c>
      <c r="AV89" s="12" t="s">
        <v>81</v>
      </c>
      <c r="AW89" s="12" t="s">
        <v>35</v>
      </c>
      <c r="AX89" s="12" t="s">
        <v>79</v>
      </c>
      <c r="AY89" s="253" t="s">
        <v>130</v>
      </c>
    </row>
    <row r="90" s="1" customFormat="1" ht="16.5" customHeight="1">
      <c r="B90" s="46"/>
      <c r="C90" s="221" t="s">
        <v>136</v>
      </c>
      <c r="D90" s="221" t="s">
        <v>132</v>
      </c>
      <c r="E90" s="222" t="s">
        <v>645</v>
      </c>
      <c r="F90" s="223" t="s">
        <v>646</v>
      </c>
      <c r="G90" s="224" t="s">
        <v>135</v>
      </c>
      <c r="H90" s="225">
        <v>1</v>
      </c>
      <c r="I90" s="226"/>
      <c r="J90" s="225">
        <f>ROUND(I90*H90,2)</f>
        <v>0</v>
      </c>
      <c r="K90" s="223" t="s">
        <v>21</v>
      </c>
      <c r="L90" s="72"/>
      <c r="M90" s="227" t="s">
        <v>21</v>
      </c>
      <c r="N90" s="228" t="s">
        <v>42</v>
      </c>
      <c r="O90" s="47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4" t="s">
        <v>632</v>
      </c>
      <c r="AT90" s="24" t="s">
        <v>132</v>
      </c>
      <c r="AU90" s="24" t="s">
        <v>79</v>
      </c>
      <c r="AY90" s="24" t="s">
        <v>130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4" t="s">
        <v>79</v>
      </c>
      <c r="BK90" s="231">
        <f>ROUND(I90*H90,2)</f>
        <v>0</v>
      </c>
      <c r="BL90" s="24" t="s">
        <v>632</v>
      </c>
      <c r="BM90" s="24" t="s">
        <v>647</v>
      </c>
    </row>
    <row r="91" s="11" customFormat="1">
      <c r="B91" s="232"/>
      <c r="C91" s="233"/>
      <c r="D91" s="234" t="s">
        <v>138</v>
      </c>
      <c r="E91" s="235" t="s">
        <v>21</v>
      </c>
      <c r="F91" s="236" t="s">
        <v>648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138</v>
      </c>
      <c r="AU91" s="242" t="s">
        <v>79</v>
      </c>
      <c r="AV91" s="11" t="s">
        <v>79</v>
      </c>
      <c r="AW91" s="11" t="s">
        <v>35</v>
      </c>
      <c r="AX91" s="11" t="s">
        <v>71</v>
      </c>
      <c r="AY91" s="242" t="s">
        <v>130</v>
      </c>
    </row>
    <row r="92" s="12" customFormat="1">
      <c r="B92" s="243"/>
      <c r="C92" s="244"/>
      <c r="D92" s="234" t="s">
        <v>138</v>
      </c>
      <c r="E92" s="245" t="s">
        <v>21</v>
      </c>
      <c r="F92" s="246" t="s">
        <v>141</v>
      </c>
      <c r="G92" s="244"/>
      <c r="H92" s="247">
        <v>1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138</v>
      </c>
      <c r="AU92" s="253" t="s">
        <v>79</v>
      </c>
      <c r="AV92" s="12" t="s">
        <v>81</v>
      </c>
      <c r="AW92" s="12" t="s">
        <v>35</v>
      </c>
      <c r="AX92" s="12" t="s">
        <v>79</v>
      </c>
      <c r="AY92" s="253" t="s">
        <v>130</v>
      </c>
    </row>
    <row r="93" s="1" customFormat="1" ht="16.5" customHeight="1">
      <c r="B93" s="46"/>
      <c r="C93" s="221" t="s">
        <v>155</v>
      </c>
      <c r="D93" s="221" t="s">
        <v>132</v>
      </c>
      <c r="E93" s="222" t="s">
        <v>649</v>
      </c>
      <c r="F93" s="223" t="s">
        <v>650</v>
      </c>
      <c r="G93" s="224" t="s">
        <v>135</v>
      </c>
      <c r="H93" s="225">
        <v>1</v>
      </c>
      <c r="I93" s="226"/>
      <c r="J93" s="225">
        <f>ROUND(I93*H93,2)</f>
        <v>0</v>
      </c>
      <c r="K93" s="223" t="s">
        <v>21</v>
      </c>
      <c r="L93" s="72"/>
      <c r="M93" s="227" t="s">
        <v>21</v>
      </c>
      <c r="N93" s="228" t="s">
        <v>42</v>
      </c>
      <c r="O93" s="47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4" t="s">
        <v>632</v>
      </c>
      <c r="AT93" s="24" t="s">
        <v>132</v>
      </c>
      <c r="AU93" s="24" t="s">
        <v>79</v>
      </c>
      <c r="AY93" s="24" t="s">
        <v>130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4" t="s">
        <v>79</v>
      </c>
      <c r="BK93" s="231">
        <f>ROUND(I93*H93,2)</f>
        <v>0</v>
      </c>
      <c r="BL93" s="24" t="s">
        <v>632</v>
      </c>
      <c r="BM93" s="24" t="s">
        <v>651</v>
      </c>
    </row>
    <row r="94" s="11" customFormat="1">
      <c r="B94" s="232"/>
      <c r="C94" s="233"/>
      <c r="D94" s="234" t="s">
        <v>138</v>
      </c>
      <c r="E94" s="235" t="s">
        <v>21</v>
      </c>
      <c r="F94" s="236" t="s">
        <v>652</v>
      </c>
      <c r="G94" s="233"/>
      <c r="H94" s="235" t="s">
        <v>21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138</v>
      </c>
      <c r="AU94" s="242" t="s">
        <v>79</v>
      </c>
      <c r="AV94" s="11" t="s">
        <v>79</v>
      </c>
      <c r="AW94" s="11" t="s">
        <v>35</v>
      </c>
      <c r="AX94" s="11" t="s">
        <v>71</v>
      </c>
      <c r="AY94" s="242" t="s">
        <v>130</v>
      </c>
    </row>
    <row r="95" s="11" customFormat="1">
      <c r="B95" s="232"/>
      <c r="C95" s="233"/>
      <c r="D95" s="234" t="s">
        <v>138</v>
      </c>
      <c r="E95" s="235" t="s">
        <v>21</v>
      </c>
      <c r="F95" s="236" t="s">
        <v>653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138</v>
      </c>
      <c r="AU95" s="242" t="s">
        <v>79</v>
      </c>
      <c r="AV95" s="11" t="s">
        <v>79</v>
      </c>
      <c r="AW95" s="11" t="s">
        <v>35</v>
      </c>
      <c r="AX95" s="11" t="s">
        <v>71</v>
      </c>
      <c r="AY95" s="242" t="s">
        <v>130</v>
      </c>
    </row>
    <row r="96" s="12" customFormat="1">
      <c r="B96" s="243"/>
      <c r="C96" s="244"/>
      <c r="D96" s="234" t="s">
        <v>138</v>
      </c>
      <c r="E96" s="245" t="s">
        <v>21</v>
      </c>
      <c r="F96" s="246" t="s">
        <v>141</v>
      </c>
      <c r="G96" s="244"/>
      <c r="H96" s="247">
        <v>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138</v>
      </c>
      <c r="AU96" s="253" t="s">
        <v>79</v>
      </c>
      <c r="AV96" s="12" t="s">
        <v>81</v>
      </c>
      <c r="AW96" s="12" t="s">
        <v>35</v>
      </c>
      <c r="AX96" s="12" t="s">
        <v>79</v>
      </c>
      <c r="AY96" s="253" t="s">
        <v>130</v>
      </c>
    </row>
    <row r="97" s="1" customFormat="1" ht="16.5" customHeight="1">
      <c r="B97" s="46"/>
      <c r="C97" s="221" t="s">
        <v>159</v>
      </c>
      <c r="D97" s="221" t="s">
        <v>132</v>
      </c>
      <c r="E97" s="222" t="s">
        <v>654</v>
      </c>
      <c r="F97" s="223" t="s">
        <v>655</v>
      </c>
      <c r="G97" s="224" t="s">
        <v>135</v>
      </c>
      <c r="H97" s="225">
        <v>1</v>
      </c>
      <c r="I97" s="226"/>
      <c r="J97" s="225">
        <f>ROUND(I97*H97,2)</f>
        <v>0</v>
      </c>
      <c r="K97" s="223" t="s">
        <v>21</v>
      </c>
      <c r="L97" s="72"/>
      <c r="M97" s="227" t="s">
        <v>21</v>
      </c>
      <c r="N97" s="228" t="s">
        <v>42</v>
      </c>
      <c r="O97" s="47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4" t="s">
        <v>632</v>
      </c>
      <c r="AT97" s="24" t="s">
        <v>132</v>
      </c>
      <c r="AU97" s="24" t="s">
        <v>79</v>
      </c>
      <c r="AY97" s="24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4" t="s">
        <v>79</v>
      </c>
      <c r="BK97" s="231">
        <f>ROUND(I97*H97,2)</f>
        <v>0</v>
      </c>
      <c r="BL97" s="24" t="s">
        <v>632</v>
      </c>
      <c r="BM97" s="24" t="s">
        <v>656</v>
      </c>
    </row>
    <row r="98" s="11" customFormat="1">
      <c r="B98" s="232"/>
      <c r="C98" s="233"/>
      <c r="D98" s="234" t="s">
        <v>138</v>
      </c>
      <c r="E98" s="235" t="s">
        <v>21</v>
      </c>
      <c r="F98" s="236" t="s">
        <v>657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138</v>
      </c>
      <c r="AU98" s="242" t="s">
        <v>79</v>
      </c>
      <c r="AV98" s="11" t="s">
        <v>79</v>
      </c>
      <c r="AW98" s="11" t="s">
        <v>35</v>
      </c>
      <c r="AX98" s="11" t="s">
        <v>71</v>
      </c>
      <c r="AY98" s="242" t="s">
        <v>130</v>
      </c>
    </row>
    <row r="99" s="11" customFormat="1">
      <c r="B99" s="232"/>
      <c r="C99" s="233"/>
      <c r="D99" s="234" t="s">
        <v>138</v>
      </c>
      <c r="E99" s="235" t="s">
        <v>21</v>
      </c>
      <c r="F99" s="236" t="s">
        <v>658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138</v>
      </c>
      <c r="AU99" s="242" t="s">
        <v>79</v>
      </c>
      <c r="AV99" s="11" t="s">
        <v>79</v>
      </c>
      <c r="AW99" s="11" t="s">
        <v>35</v>
      </c>
      <c r="AX99" s="11" t="s">
        <v>71</v>
      </c>
      <c r="AY99" s="242" t="s">
        <v>130</v>
      </c>
    </row>
    <row r="100" s="12" customFormat="1">
      <c r="B100" s="243"/>
      <c r="C100" s="244"/>
      <c r="D100" s="234" t="s">
        <v>138</v>
      </c>
      <c r="E100" s="245" t="s">
        <v>21</v>
      </c>
      <c r="F100" s="246" t="s">
        <v>141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138</v>
      </c>
      <c r="AU100" s="253" t="s">
        <v>79</v>
      </c>
      <c r="AV100" s="12" t="s">
        <v>81</v>
      </c>
      <c r="AW100" s="12" t="s">
        <v>35</v>
      </c>
      <c r="AX100" s="12" t="s">
        <v>79</v>
      </c>
      <c r="AY100" s="253" t="s">
        <v>130</v>
      </c>
    </row>
    <row r="101" s="1" customFormat="1" ht="16.5" customHeight="1">
      <c r="B101" s="46"/>
      <c r="C101" s="221" t="s">
        <v>170</v>
      </c>
      <c r="D101" s="221" t="s">
        <v>132</v>
      </c>
      <c r="E101" s="222" t="s">
        <v>659</v>
      </c>
      <c r="F101" s="223" t="s">
        <v>660</v>
      </c>
      <c r="G101" s="224" t="s">
        <v>135</v>
      </c>
      <c r="H101" s="225">
        <v>1</v>
      </c>
      <c r="I101" s="226"/>
      <c r="J101" s="225">
        <f>ROUND(I101*H101,2)</f>
        <v>0</v>
      </c>
      <c r="K101" s="223" t="s">
        <v>21</v>
      </c>
      <c r="L101" s="72"/>
      <c r="M101" s="227" t="s">
        <v>21</v>
      </c>
      <c r="N101" s="228" t="s">
        <v>42</v>
      </c>
      <c r="O101" s="47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4" t="s">
        <v>632</v>
      </c>
      <c r="AT101" s="24" t="s">
        <v>132</v>
      </c>
      <c r="AU101" s="24" t="s">
        <v>79</v>
      </c>
      <c r="AY101" s="24" t="s">
        <v>130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4" t="s">
        <v>79</v>
      </c>
      <c r="BK101" s="231">
        <f>ROUND(I101*H101,2)</f>
        <v>0</v>
      </c>
      <c r="BL101" s="24" t="s">
        <v>632</v>
      </c>
      <c r="BM101" s="24" t="s">
        <v>661</v>
      </c>
    </row>
    <row r="102" s="11" customFormat="1">
      <c r="B102" s="232"/>
      <c r="C102" s="233"/>
      <c r="D102" s="234" t="s">
        <v>138</v>
      </c>
      <c r="E102" s="235" t="s">
        <v>21</v>
      </c>
      <c r="F102" s="236" t="s">
        <v>662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138</v>
      </c>
      <c r="AU102" s="242" t="s">
        <v>79</v>
      </c>
      <c r="AV102" s="11" t="s">
        <v>79</v>
      </c>
      <c r="AW102" s="11" t="s">
        <v>35</v>
      </c>
      <c r="AX102" s="11" t="s">
        <v>71</v>
      </c>
      <c r="AY102" s="242" t="s">
        <v>130</v>
      </c>
    </row>
    <row r="103" s="12" customFormat="1">
      <c r="B103" s="243"/>
      <c r="C103" s="244"/>
      <c r="D103" s="234" t="s">
        <v>138</v>
      </c>
      <c r="E103" s="245" t="s">
        <v>21</v>
      </c>
      <c r="F103" s="246" t="s">
        <v>141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138</v>
      </c>
      <c r="AU103" s="253" t="s">
        <v>79</v>
      </c>
      <c r="AV103" s="12" t="s">
        <v>81</v>
      </c>
      <c r="AW103" s="12" t="s">
        <v>35</v>
      </c>
      <c r="AX103" s="12" t="s">
        <v>79</v>
      </c>
      <c r="AY103" s="253" t="s">
        <v>130</v>
      </c>
    </row>
    <row r="104" s="1" customFormat="1" ht="16.5" customHeight="1">
      <c r="B104" s="46"/>
      <c r="C104" s="221" t="s">
        <v>180</v>
      </c>
      <c r="D104" s="221" t="s">
        <v>132</v>
      </c>
      <c r="E104" s="222" t="s">
        <v>663</v>
      </c>
      <c r="F104" s="223" t="s">
        <v>664</v>
      </c>
      <c r="G104" s="224" t="s">
        <v>135</v>
      </c>
      <c r="H104" s="225">
        <v>1</v>
      </c>
      <c r="I104" s="226"/>
      <c r="J104" s="225">
        <f>ROUND(I104*H104,2)</f>
        <v>0</v>
      </c>
      <c r="K104" s="223" t="s">
        <v>21</v>
      </c>
      <c r="L104" s="72"/>
      <c r="M104" s="227" t="s">
        <v>21</v>
      </c>
      <c r="N104" s="228" t="s">
        <v>42</v>
      </c>
      <c r="O104" s="47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4" t="s">
        <v>632</v>
      </c>
      <c r="AT104" s="24" t="s">
        <v>132</v>
      </c>
      <c r="AU104" s="24" t="s">
        <v>79</v>
      </c>
      <c r="AY104" s="24" t="s">
        <v>130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4" t="s">
        <v>79</v>
      </c>
      <c r="BK104" s="231">
        <f>ROUND(I104*H104,2)</f>
        <v>0</v>
      </c>
      <c r="BL104" s="24" t="s">
        <v>632</v>
      </c>
      <c r="BM104" s="24" t="s">
        <v>665</v>
      </c>
    </row>
    <row r="105" s="11" customFormat="1">
      <c r="B105" s="232"/>
      <c r="C105" s="233"/>
      <c r="D105" s="234" t="s">
        <v>138</v>
      </c>
      <c r="E105" s="235" t="s">
        <v>21</v>
      </c>
      <c r="F105" s="236" t="s">
        <v>666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138</v>
      </c>
      <c r="AU105" s="242" t="s">
        <v>79</v>
      </c>
      <c r="AV105" s="11" t="s">
        <v>79</v>
      </c>
      <c r="AW105" s="11" t="s">
        <v>35</v>
      </c>
      <c r="AX105" s="11" t="s">
        <v>71</v>
      </c>
      <c r="AY105" s="242" t="s">
        <v>130</v>
      </c>
    </row>
    <row r="106" s="12" customFormat="1">
      <c r="B106" s="243"/>
      <c r="C106" s="244"/>
      <c r="D106" s="234" t="s">
        <v>138</v>
      </c>
      <c r="E106" s="245" t="s">
        <v>21</v>
      </c>
      <c r="F106" s="246" t="s">
        <v>141</v>
      </c>
      <c r="G106" s="244"/>
      <c r="H106" s="247">
        <v>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138</v>
      </c>
      <c r="AU106" s="253" t="s">
        <v>79</v>
      </c>
      <c r="AV106" s="12" t="s">
        <v>81</v>
      </c>
      <c r="AW106" s="12" t="s">
        <v>35</v>
      </c>
      <c r="AX106" s="12" t="s">
        <v>79</v>
      </c>
      <c r="AY106" s="253" t="s">
        <v>130</v>
      </c>
    </row>
    <row r="107" s="1" customFormat="1" ht="16.5" customHeight="1">
      <c r="B107" s="46"/>
      <c r="C107" s="221" t="s">
        <v>189</v>
      </c>
      <c r="D107" s="221" t="s">
        <v>132</v>
      </c>
      <c r="E107" s="222" t="s">
        <v>667</v>
      </c>
      <c r="F107" s="223" t="s">
        <v>668</v>
      </c>
      <c r="G107" s="224" t="s">
        <v>135</v>
      </c>
      <c r="H107" s="225">
        <v>1</v>
      </c>
      <c r="I107" s="226"/>
      <c r="J107" s="225">
        <f>ROUND(I107*H107,2)</f>
        <v>0</v>
      </c>
      <c r="K107" s="223" t="s">
        <v>21</v>
      </c>
      <c r="L107" s="72"/>
      <c r="M107" s="227" t="s">
        <v>21</v>
      </c>
      <c r="N107" s="228" t="s">
        <v>42</v>
      </c>
      <c r="O107" s="47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4" t="s">
        <v>632</v>
      </c>
      <c r="AT107" s="24" t="s">
        <v>132</v>
      </c>
      <c r="AU107" s="24" t="s">
        <v>79</v>
      </c>
      <c r="AY107" s="24" t="s">
        <v>130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4" t="s">
        <v>79</v>
      </c>
      <c r="BK107" s="231">
        <f>ROUND(I107*H107,2)</f>
        <v>0</v>
      </c>
      <c r="BL107" s="24" t="s">
        <v>632</v>
      </c>
      <c r="BM107" s="24" t="s">
        <v>669</v>
      </c>
    </row>
    <row r="108" s="11" customFormat="1">
      <c r="B108" s="232"/>
      <c r="C108" s="233"/>
      <c r="D108" s="234" t="s">
        <v>138</v>
      </c>
      <c r="E108" s="235" t="s">
        <v>21</v>
      </c>
      <c r="F108" s="236" t="s">
        <v>670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138</v>
      </c>
      <c r="AU108" s="242" t="s">
        <v>79</v>
      </c>
      <c r="AV108" s="11" t="s">
        <v>79</v>
      </c>
      <c r="AW108" s="11" t="s">
        <v>35</v>
      </c>
      <c r="AX108" s="11" t="s">
        <v>71</v>
      </c>
      <c r="AY108" s="242" t="s">
        <v>130</v>
      </c>
    </row>
    <row r="109" s="11" customFormat="1">
      <c r="B109" s="232"/>
      <c r="C109" s="233"/>
      <c r="D109" s="234" t="s">
        <v>138</v>
      </c>
      <c r="E109" s="235" t="s">
        <v>21</v>
      </c>
      <c r="F109" s="236" t="s">
        <v>671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138</v>
      </c>
      <c r="AU109" s="242" t="s">
        <v>79</v>
      </c>
      <c r="AV109" s="11" t="s">
        <v>79</v>
      </c>
      <c r="AW109" s="11" t="s">
        <v>35</v>
      </c>
      <c r="AX109" s="11" t="s">
        <v>71</v>
      </c>
      <c r="AY109" s="242" t="s">
        <v>130</v>
      </c>
    </row>
    <row r="110" s="11" customFormat="1">
      <c r="B110" s="232"/>
      <c r="C110" s="233"/>
      <c r="D110" s="234" t="s">
        <v>138</v>
      </c>
      <c r="E110" s="235" t="s">
        <v>21</v>
      </c>
      <c r="F110" s="236" t="s">
        <v>672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138</v>
      </c>
      <c r="AU110" s="242" t="s">
        <v>79</v>
      </c>
      <c r="AV110" s="11" t="s">
        <v>79</v>
      </c>
      <c r="AW110" s="11" t="s">
        <v>35</v>
      </c>
      <c r="AX110" s="11" t="s">
        <v>71</v>
      </c>
      <c r="AY110" s="242" t="s">
        <v>130</v>
      </c>
    </row>
    <row r="111" s="12" customFormat="1">
      <c r="B111" s="243"/>
      <c r="C111" s="244"/>
      <c r="D111" s="234" t="s">
        <v>138</v>
      </c>
      <c r="E111" s="245" t="s">
        <v>21</v>
      </c>
      <c r="F111" s="246" t="s">
        <v>141</v>
      </c>
      <c r="G111" s="244"/>
      <c r="H111" s="247">
        <v>1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138</v>
      </c>
      <c r="AU111" s="253" t="s">
        <v>79</v>
      </c>
      <c r="AV111" s="12" t="s">
        <v>81</v>
      </c>
      <c r="AW111" s="12" t="s">
        <v>35</v>
      </c>
      <c r="AX111" s="12" t="s">
        <v>79</v>
      </c>
      <c r="AY111" s="253" t="s">
        <v>130</v>
      </c>
    </row>
    <row r="112" s="1" customFormat="1" ht="16.5" customHeight="1">
      <c r="B112" s="46"/>
      <c r="C112" s="221" t="s">
        <v>202</v>
      </c>
      <c r="D112" s="221" t="s">
        <v>132</v>
      </c>
      <c r="E112" s="222" t="s">
        <v>673</v>
      </c>
      <c r="F112" s="223" t="s">
        <v>674</v>
      </c>
      <c r="G112" s="224" t="s">
        <v>135</v>
      </c>
      <c r="H112" s="225">
        <v>1</v>
      </c>
      <c r="I112" s="226"/>
      <c r="J112" s="225">
        <f>ROUND(I112*H112,2)</f>
        <v>0</v>
      </c>
      <c r="K112" s="223" t="s">
        <v>21</v>
      </c>
      <c r="L112" s="72"/>
      <c r="M112" s="227" t="s">
        <v>21</v>
      </c>
      <c r="N112" s="228" t="s">
        <v>42</v>
      </c>
      <c r="O112" s="47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4" t="s">
        <v>632</v>
      </c>
      <c r="AT112" s="24" t="s">
        <v>132</v>
      </c>
      <c r="AU112" s="24" t="s">
        <v>79</v>
      </c>
      <c r="AY112" s="24" t="s">
        <v>130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4" t="s">
        <v>79</v>
      </c>
      <c r="BK112" s="231">
        <f>ROUND(I112*H112,2)</f>
        <v>0</v>
      </c>
      <c r="BL112" s="24" t="s">
        <v>632</v>
      </c>
      <c r="BM112" s="24" t="s">
        <v>675</v>
      </c>
    </row>
    <row r="113" s="11" customFormat="1">
      <c r="B113" s="232"/>
      <c r="C113" s="233"/>
      <c r="D113" s="234" t="s">
        <v>138</v>
      </c>
      <c r="E113" s="235" t="s">
        <v>21</v>
      </c>
      <c r="F113" s="236" t="s">
        <v>676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138</v>
      </c>
      <c r="AU113" s="242" t="s">
        <v>79</v>
      </c>
      <c r="AV113" s="11" t="s">
        <v>79</v>
      </c>
      <c r="AW113" s="11" t="s">
        <v>35</v>
      </c>
      <c r="AX113" s="11" t="s">
        <v>71</v>
      </c>
      <c r="AY113" s="242" t="s">
        <v>130</v>
      </c>
    </row>
    <row r="114" s="12" customFormat="1">
      <c r="B114" s="243"/>
      <c r="C114" s="244"/>
      <c r="D114" s="234" t="s">
        <v>138</v>
      </c>
      <c r="E114" s="245" t="s">
        <v>21</v>
      </c>
      <c r="F114" s="246" t="s">
        <v>141</v>
      </c>
      <c r="G114" s="244"/>
      <c r="H114" s="247">
        <v>1</v>
      </c>
      <c r="I114" s="248"/>
      <c r="J114" s="244"/>
      <c r="K114" s="244"/>
      <c r="L114" s="249"/>
      <c r="M114" s="289"/>
      <c r="N114" s="290"/>
      <c r="O114" s="290"/>
      <c r="P114" s="290"/>
      <c r="Q114" s="290"/>
      <c r="R114" s="290"/>
      <c r="S114" s="290"/>
      <c r="T114" s="291"/>
      <c r="AT114" s="253" t="s">
        <v>138</v>
      </c>
      <c r="AU114" s="253" t="s">
        <v>79</v>
      </c>
      <c r="AV114" s="12" t="s">
        <v>81</v>
      </c>
      <c r="AW114" s="12" t="s">
        <v>35</v>
      </c>
      <c r="AX114" s="12" t="s">
        <v>79</v>
      </c>
      <c r="AY114" s="253" t="s">
        <v>130</v>
      </c>
    </row>
    <row r="115" s="1" customFormat="1" ht="6.96" customHeight="1">
      <c r="B115" s="67"/>
      <c r="C115" s="68"/>
      <c r="D115" s="68"/>
      <c r="E115" s="68"/>
      <c r="F115" s="68"/>
      <c r="G115" s="68"/>
      <c r="H115" s="68"/>
      <c r="I115" s="166"/>
      <c r="J115" s="68"/>
      <c r="K115" s="68"/>
      <c r="L115" s="72"/>
    </row>
  </sheetData>
  <sheetProtection sheet="1" autoFilter="0" formatColumns="0" formatRows="0" objects="1" scenarios="1" spinCount="100000" saltValue="Aph3BhpEF1VvSoZSdp1hWj6SyUl9AuIjdLSWbd+NeIxbn6nEua9SzqVzpewIUMFKbwQPGV0Gvun82dN02FbWdw==" hashValue="kP2UWV/2qsbxi54ajsV1zxQAzSqlQGQq4Efslkbl0MX3L8hJq2hQFI6o1lSoZVIDZvb0fT6jKCnBxLdNJzAVxw==" algorithmName="SHA-512" password="CC35"/>
  <autoFilter ref="C76:K114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2" customWidth="1"/>
    <col min="2" max="2" width="1.664063" style="292" customWidth="1"/>
    <col min="3" max="4" width="5" style="292" customWidth="1"/>
    <col min="5" max="5" width="11.67" style="292" customWidth="1"/>
    <col min="6" max="6" width="9.17" style="292" customWidth="1"/>
    <col min="7" max="7" width="5" style="292" customWidth="1"/>
    <col min="8" max="8" width="77.83" style="292" customWidth="1"/>
    <col min="9" max="10" width="20" style="292" customWidth="1"/>
    <col min="11" max="11" width="1.664063" style="292" customWidth="1"/>
  </cols>
  <sheetData>
    <row r="1" ht="37.5" customHeight="1"/>
    <row r="2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5" customFormat="1" ht="45" customHeight="1">
      <c r="B3" s="296"/>
      <c r="C3" s="297" t="s">
        <v>677</v>
      </c>
      <c r="D3" s="297"/>
      <c r="E3" s="297"/>
      <c r="F3" s="297"/>
      <c r="G3" s="297"/>
      <c r="H3" s="297"/>
      <c r="I3" s="297"/>
      <c r="J3" s="297"/>
      <c r="K3" s="298"/>
    </row>
    <row r="4" ht="25.5" customHeight="1">
      <c r="B4" s="299"/>
      <c r="C4" s="300" t="s">
        <v>678</v>
      </c>
      <c r="D4" s="300"/>
      <c r="E4" s="300"/>
      <c r="F4" s="300"/>
      <c r="G4" s="300"/>
      <c r="H4" s="300"/>
      <c r="I4" s="300"/>
      <c r="J4" s="300"/>
      <c r="K4" s="301"/>
    </row>
    <row r="5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ht="15" customHeight="1">
      <c r="B6" s="299"/>
      <c r="C6" s="303" t="s">
        <v>679</v>
      </c>
      <c r="D6" s="303"/>
      <c r="E6" s="303"/>
      <c r="F6" s="303"/>
      <c r="G6" s="303"/>
      <c r="H6" s="303"/>
      <c r="I6" s="303"/>
      <c r="J6" s="303"/>
      <c r="K6" s="301"/>
    </row>
    <row r="7" ht="15" customHeight="1">
      <c r="B7" s="304"/>
      <c r="C7" s="303" t="s">
        <v>680</v>
      </c>
      <c r="D7" s="303"/>
      <c r="E7" s="303"/>
      <c r="F7" s="303"/>
      <c r="G7" s="303"/>
      <c r="H7" s="303"/>
      <c r="I7" s="303"/>
      <c r="J7" s="303"/>
      <c r="K7" s="301"/>
    </row>
    <row r="8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ht="15" customHeight="1">
      <c r="B9" s="304"/>
      <c r="C9" s="303" t="s">
        <v>681</v>
      </c>
      <c r="D9" s="303"/>
      <c r="E9" s="303"/>
      <c r="F9" s="303"/>
      <c r="G9" s="303"/>
      <c r="H9" s="303"/>
      <c r="I9" s="303"/>
      <c r="J9" s="303"/>
      <c r="K9" s="301"/>
    </row>
    <row r="10" ht="15" customHeight="1">
      <c r="B10" s="304"/>
      <c r="C10" s="303"/>
      <c r="D10" s="303" t="s">
        <v>682</v>
      </c>
      <c r="E10" s="303"/>
      <c r="F10" s="303"/>
      <c r="G10" s="303"/>
      <c r="H10" s="303"/>
      <c r="I10" s="303"/>
      <c r="J10" s="303"/>
      <c r="K10" s="301"/>
    </row>
    <row r="11" ht="15" customHeight="1">
      <c r="B11" s="304"/>
      <c r="C11" s="305"/>
      <c r="D11" s="303" t="s">
        <v>683</v>
      </c>
      <c r="E11" s="303"/>
      <c r="F11" s="303"/>
      <c r="G11" s="303"/>
      <c r="H11" s="303"/>
      <c r="I11" s="303"/>
      <c r="J11" s="303"/>
      <c r="K11" s="301"/>
    </row>
    <row r="12" ht="12.75" customHeight="1">
      <c r="B12" s="304"/>
      <c r="C12" s="305"/>
      <c r="D12" s="305"/>
      <c r="E12" s="305"/>
      <c r="F12" s="305"/>
      <c r="G12" s="305"/>
      <c r="H12" s="305"/>
      <c r="I12" s="305"/>
      <c r="J12" s="305"/>
      <c r="K12" s="301"/>
    </row>
    <row r="13" ht="15" customHeight="1">
      <c r="B13" s="304"/>
      <c r="C13" s="305"/>
      <c r="D13" s="303" t="s">
        <v>684</v>
      </c>
      <c r="E13" s="303"/>
      <c r="F13" s="303"/>
      <c r="G13" s="303"/>
      <c r="H13" s="303"/>
      <c r="I13" s="303"/>
      <c r="J13" s="303"/>
      <c r="K13" s="301"/>
    </row>
    <row r="14" ht="15" customHeight="1">
      <c r="B14" s="304"/>
      <c r="C14" s="305"/>
      <c r="D14" s="303" t="s">
        <v>685</v>
      </c>
      <c r="E14" s="303"/>
      <c r="F14" s="303"/>
      <c r="G14" s="303"/>
      <c r="H14" s="303"/>
      <c r="I14" s="303"/>
      <c r="J14" s="303"/>
      <c r="K14" s="301"/>
    </row>
    <row r="15" ht="15" customHeight="1">
      <c r="B15" s="304"/>
      <c r="C15" s="305"/>
      <c r="D15" s="303" t="s">
        <v>686</v>
      </c>
      <c r="E15" s="303"/>
      <c r="F15" s="303"/>
      <c r="G15" s="303"/>
      <c r="H15" s="303"/>
      <c r="I15" s="303"/>
      <c r="J15" s="303"/>
      <c r="K15" s="301"/>
    </row>
    <row r="16" ht="15" customHeight="1">
      <c r="B16" s="304"/>
      <c r="C16" s="305"/>
      <c r="D16" s="305"/>
      <c r="E16" s="306" t="s">
        <v>687</v>
      </c>
      <c r="F16" s="303" t="s">
        <v>688</v>
      </c>
      <c r="G16" s="303"/>
      <c r="H16" s="303"/>
      <c r="I16" s="303"/>
      <c r="J16" s="303"/>
      <c r="K16" s="301"/>
    </row>
    <row r="17" ht="15" customHeight="1">
      <c r="B17" s="304"/>
      <c r="C17" s="305"/>
      <c r="D17" s="305"/>
      <c r="E17" s="306" t="s">
        <v>78</v>
      </c>
      <c r="F17" s="303" t="s">
        <v>689</v>
      </c>
      <c r="G17" s="303"/>
      <c r="H17" s="303"/>
      <c r="I17" s="303"/>
      <c r="J17" s="303"/>
      <c r="K17" s="301"/>
    </row>
    <row r="18" ht="15" customHeight="1">
      <c r="B18" s="304"/>
      <c r="C18" s="305"/>
      <c r="D18" s="305"/>
      <c r="E18" s="306" t="s">
        <v>690</v>
      </c>
      <c r="F18" s="303" t="s">
        <v>691</v>
      </c>
      <c r="G18" s="303"/>
      <c r="H18" s="303"/>
      <c r="I18" s="303"/>
      <c r="J18" s="303"/>
      <c r="K18" s="301"/>
    </row>
    <row r="19" ht="15" customHeight="1">
      <c r="B19" s="304"/>
      <c r="C19" s="305"/>
      <c r="D19" s="305"/>
      <c r="E19" s="306" t="s">
        <v>90</v>
      </c>
      <c r="F19" s="303" t="s">
        <v>89</v>
      </c>
      <c r="G19" s="303"/>
      <c r="H19" s="303"/>
      <c r="I19" s="303"/>
      <c r="J19" s="303"/>
      <c r="K19" s="301"/>
    </row>
    <row r="20" ht="15" customHeight="1">
      <c r="B20" s="304"/>
      <c r="C20" s="305"/>
      <c r="D20" s="305"/>
      <c r="E20" s="306" t="s">
        <v>692</v>
      </c>
      <c r="F20" s="303" t="s">
        <v>693</v>
      </c>
      <c r="G20" s="303"/>
      <c r="H20" s="303"/>
      <c r="I20" s="303"/>
      <c r="J20" s="303"/>
      <c r="K20" s="301"/>
    </row>
    <row r="21" ht="15" customHeight="1">
      <c r="B21" s="304"/>
      <c r="C21" s="305"/>
      <c r="D21" s="305"/>
      <c r="E21" s="306" t="s">
        <v>694</v>
      </c>
      <c r="F21" s="303" t="s">
        <v>695</v>
      </c>
      <c r="G21" s="303"/>
      <c r="H21" s="303"/>
      <c r="I21" s="303"/>
      <c r="J21" s="303"/>
      <c r="K21" s="301"/>
    </row>
    <row r="22" ht="12.75" customHeight="1">
      <c r="B22" s="304"/>
      <c r="C22" s="305"/>
      <c r="D22" s="305"/>
      <c r="E22" s="305"/>
      <c r="F22" s="305"/>
      <c r="G22" s="305"/>
      <c r="H22" s="305"/>
      <c r="I22" s="305"/>
      <c r="J22" s="305"/>
      <c r="K22" s="301"/>
    </row>
    <row r="23" ht="15" customHeight="1">
      <c r="B23" s="304"/>
      <c r="C23" s="303" t="s">
        <v>696</v>
      </c>
      <c r="D23" s="303"/>
      <c r="E23" s="303"/>
      <c r="F23" s="303"/>
      <c r="G23" s="303"/>
      <c r="H23" s="303"/>
      <c r="I23" s="303"/>
      <c r="J23" s="303"/>
      <c r="K23" s="301"/>
    </row>
    <row r="24" ht="15" customHeight="1">
      <c r="B24" s="304"/>
      <c r="C24" s="303" t="s">
        <v>697</v>
      </c>
      <c r="D24" s="303"/>
      <c r="E24" s="303"/>
      <c r="F24" s="303"/>
      <c r="G24" s="303"/>
      <c r="H24" s="303"/>
      <c r="I24" s="303"/>
      <c r="J24" s="303"/>
      <c r="K24" s="301"/>
    </row>
    <row r="25" ht="15" customHeight="1">
      <c r="B25" s="304"/>
      <c r="C25" s="303"/>
      <c r="D25" s="303" t="s">
        <v>698</v>
      </c>
      <c r="E25" s="303"/>
      <c r="F25" s="303"/>
      <c r="G25" s="303"/>
      <c r="H25" s="303"/>
      <c r="I25" s="303"/>
      <c r="J25" s="303"/>
      <c r="K25" s="301"/>
    </row>
    <row r="26" ht="15" customHeight="1">
      <c r="B26" s="304"/>
      <c r="C26" s="305"/>
      <c r="D26" s="303" t="s">
        <v>699</v>
      </c>
      <c r="E26" s="303"/>
      <c r="F26" s="303"/>
      <c r="G26" s="303"/>
      <c r="H26" s="303"/>
      <c r="I26" s="303"/>
      <c r="J26" s="303"/>
      <c r="K26" s="301"/>
    </row>
    <row r="27" ht="12.75" customHeight="1">
      <c r="B27" s="304"/>
      <c r="C27" s="305"/>
      <c r="D27" s="305"/>
      <c r="E27" s="305"/>
      <c r="F27" s="305"/>
      <c r="G27" s="305"/>
      <c r="H27" s="305"/>
      <c r="I27" s="305"/>
      <c r="J27" s="305"/>
      <c r="K27" s="301"/>
    </row>
    <row r="28" ht="15" customHeight="1">
      <c r="B28" s="304"/>
      <c r="C28" s="305"/>
      <c r="D28" s="303" t="s">
        <v>700</v>
      </c>
      <c r="E28" s="303"/>
      <c r="F28" s="303"/>
      <c r="G28" s="303"/>
      <c r="H28" s="303"/>
      <c r="I28" s="303"/>
      <c r="J28" s="303"/>
      <c r="K28" s="301"/>
    </row>
    <row r="29" ht="15" customHeight="1">
      <c r="B29" s="304"/>
      <c r="C29" s="305"/>
      <c r="D29" s="303" t="s">
        <v>701</v>
      </c>
      <c r="E29" s="303"/>
      <c r="F29" s="303"/>
      <c r="G29" s="303"/>
      <c r="H29" s="303"/>
      <c r="I29" s="303"/>
      <c r="J29" s="303"/>
      <c r="K29" s="301"/>
    </row>
    <row r="30" ht="12.75" customHeight="1">
      <c r="B30" s="304"/>
      <c r="C30" s="305"/>
      <c r="D30" s="305"/>
      <c r="E30" s="305"/>
      <c r="F30" s="305"/>
      <c r="G30" s="305"/>
      <c r="H30" s="305"/>
      <c r="I30" s="305"/>
      <c r="J30" s="305"/>
      <c r="K30" s="301"/>
    </row>
    <row r="31" ht="15" customHeight="1">
      <c r="B31" s="304"/>
      <c r="C31" s="305"/>
      <c r="D31" s="303" t="s">
        <v>702</v>
      </c>
      <c r="E31" s="303"/>
      <c r="F31" s="303"/>
      <c r="G31" s="303"/>
      <c r="H31" s="303"/>
      <c r="I31" s="303"/>
      <c r="J31" s="303"/>
      <c r="K31" s="301"/>
    </row>
    <row r="32" ht="15" customHeight="1">
      <c r="B32" s="304"/>
      <c r="C32" s="305"/>
      <c r="D32" s="303" t="s">
        <v>703</v>
      </c>
      <c r="E32" s="303"/>
      <c r="F32" s="303"/>
      <c r="G32" s="303"/>
      <c r="H32" s="303"/>
      <c r="I32" s="303"/>
      <c r="J32" s="303"/>
      <c r="K32" s="301"/>
    </row>
    <row r="33" ht="15" customHeight="1">
      <c r="B33" s="304"/>
      <c r="C33" s="305"/>
      <c r="D33" s="303" t="s">
        <v>704</v>
      </c>
      <c r="E33" s="303"/>
      <c r="F33" s="303"/>
      <c r="G33" s="303"/>
      <c r="H33" s="303"/>
      <c r="I33" s="303"/>
      <c r="J33" s="303"/>
      <c r="K33" s="301"/>
    </row>
    <row r="34" ht="15" customHeight="1">
      <c r="B34" s="304"/>
      <c r="C34" s="305"/>
      <c r="D34" s="303"/>
      <c r="E34" s="307" t="s">
        <v>115</v>
      </c>
      <c r="F34" s="303"/>
      <c r="G34" s="303" t="s">
        <v>705</v>
      </c>
      <c r="H34" s="303"/>
      <c r="I34" s="303"/>
      <c r="J34" s="303"/>
      <c r="K34" s="301"/>
    </row>
    <row r="35" ht="30.75" customHeight="1">
      <c r="B35" s="304"/>
      <c r="C35" s="305"/>
      <c r="D35" s="303"/>
      <c r="E35" s="307" t="s">
        <v>706</v>
      </c>
      <c r="F35" s="303"/>
      <c r="G35" s="303" t="s">
        <v>707</v>
      </c>
      <c r="H35" s="303"/>
      <c r="I35" s="303"/>
      <c r="J35" s="303"/>
      <c r="K35" s="301"/>
    </row>
    <row r="36" ht="15" customHeight="1">
      <c r="B36" s="304"/>
      <c r="C36" s="305"/>
      <c r="D36" s="303"/>
      <c r="E36" s="307" t="s">
        <v>52</v>
      </c>
      <c r="F36" s="303"/>
      <c r="G36" s="303" t="s">
        <v>708</v>
      </c>
      <c r="H36" s="303"/>
      <c r="I36" s="303"/>
      <c r="J36" s="303"/>
      <c r="K36" s="301"/>
    </row>
    <row r="37" ht="15" customHeight="1">
      <c r="B37" s="304"/>
      <c r="C37" s="305"/>
      <c r="D37" s="303"/>
      <c r="E37" s="307" t="s">
        <v>116</v>
      </c>
      <c r="F37" s="303"/>
      <c r="G37" s="303" t="s">
        <v>709</v>
      </c>
      <c r="H37" s="303"/>
      <c r="I37" s="303"/>
      <c r="J37" s="303"/>
      <c r="K37" s="301"/>
    </row>
    <row r="38" ht="15" customHeight="1">
      <c r="B38" s="304"/>
      <c r="C38" s="305"/>
      <c r="D38" s="303"/>
      <c r="E38" s="307" t="s">
        <v>117</v>
      </c>
      <c r="F38" s="303"/>
      <c r="G38" s="303" t="s">
        <v>710</v>
      </c>
      <c r="H38" s="303"/>
      <c r="I38" s="303"/>
      <c r="J38" s="303"/>
      <c r="K38" s="301"/>
    </row>
    <row r="39" ht="15" customHeight="1">
      <c r="B39" s="304"/>
      <c r="C39" s="305"/>
      <c r="D39" s="303"/>
      <c r="E39" s="307" t="s">
        <v>118</v>
      </c>
      <c r="F39" s="303"/>
      <c r="G39" s="303" t="s">
        <v>711</v>
      </c>
      <c r="H39" s="303"/>
      <c r="I39" s="303"/>
      <c r="J39" s="303"/>
      <c r="K39" s="301"/>
    </row>
    <row r="40" ht="15" customHeight="1">
      <c r="B40" s="304"/>
      <c r="C40" s="305"/>
      <c r="D40" s="303"/>
      <c r="E40" s="307" t="s">
        <v>712</v>
      </c>
      <c r="F40" s="303"/>
      <c r="G40" s="303" t="s">
        <v>713</v>
      </c>
      <c r="H40" s="303"/>
      <c r="I40" s="303"/>
      <c r="J40" s="303"/>
      <c r="K40" s="301"/>
    </row>
    <row r="41" ht="15" customHeight="1">
      <c r="B41" s="304"/>
      <c r="C41" s="305"/>
      <c r="D41" s="303"/>
      <c r="E41" s="307"/>
      <c r="F41" s="303"/>
      <c r="G41" s="303" t="s">
        <v>714</v>
      </c>
      <c r="H41" s="303"/>
      <c r="I41" s="303"/>
      <c r="J41" s="303"/>
      <c r="K41" s="301"/>
    </row>
    <row r="42" ht="15" customHeight="1">
      <c r="B42" s="304"/>
      <c r="C42" s="305"/>
      <c r="D42" s="303"/>
      <c r="E42" s="307" t="s">
        <v>715</v>
      </c>
      <c r="F42" s="303"/>
      <c r="G42" s="303" t="s">
        <v>716</v>
      </c>
      <c r="H42" s="303"/>
      <c r="I42" s="303"/>
      <c r="J42" s="303"/>
      <c r="K42" s="301"/>
    </row>
    <row r="43" ht="15" customHeight="1">
      <c r="B43" s="304"/>
      <c r="C43" s="305"/>
      <c r="D43" s="303"/>
      <c r="E43" s="307" t="s">
        <v>120</v>
      </c>
      <c r="F43" s="303"/>
      <c r="G43" s="303" t="s">
        <v>717</v>
      </c>
      <c r="H43" s="303"/>
      <c r="I43" s="303"/>
      <c r="J43" s="303"/>
      <c r="K43" s="301"/>
    </row>
    <row r="44" ht="12.75" customHeight="1">
      <c r="B44" s="304"/>
      <c r="C44" s="305"/>
      <c r="D44" s="303"/>
      <c r="E44" s="303"/>
      <c r="F44" s="303"/>
      <c r="G44" s="303"/>
      <c r="H44" s="303"/>
      <c r="I44" s="303"/>
      <c r="J44" s="303"/>
      <c r="K44" s="301"/>
    </row>
    <row r="45" ht="15" customHeight="1">
      <c r="B45" s="304"/>
      <c r="C45" s="305"/>
      <c r="D45" s="303" t="s">
        <v>718</v>
      </c>
      <c r="E45" s="303"/>
      <c r="F45" s="303"/>
      <c r="G45" s="303"/>
      <c r="H45" s="303"/>
      <c r="I45" s="303"/>
      <c r="J45" s="303"/>
      <c r="K45" s="301"/>
    </row>
    <row r="46" ht="15" customHeight="1">
      <c r="B46" s="304"/>
      <c r="C46" s="305"/>
      <c r="D46" s="305"/>
      <c r="E46" s="303" t="s">
        <v>719</v>
      </c>
      <c r="F46" s="303"/>
      <c r="G46" s="303"/>
      <c r="H46" s="303"/>
      <c r="I46" s="303"/>
      <c r="J46" s="303"/>
      <c r="K46" s="301"/>
    </row>
    <row r="47" ht="15" customHeight="1">
      <c r="B47" s="304"/>
      <c r="C47" s="305"/>
      <c r="D47" s="305"/>
      <c r="E47" s="303" t="s">
        <v>720</v>
      </c>
      <c r="F47" s="303"/>
      <c r="G47" s="303"/>
      <c r="H47" s="303"/>
      <c r="I47" s="303"/>
      <c r="J47" s="303"/>
      <c r="K47" s="301"/>
    </row>
    <row r="48" ht="15" customHeight="1">
      <c r="B48" s="304"/>
      <c r="C48" s="305"/>
      <c r="D48" s="305"/>
      <c r="E48" s="303" t="s">
        <v>721</v>
      </c>
      <c r="F48" s="303"/>
      <c r="G48" s="303"/>
      <c r="H48" s="303"/>
      <c r="I48" s="303"/>
      <c r="J48" s="303"/>
      <c r="K48" s="301"/>
    </row>
    <row r="49" ht="15" customHeight="1">
      <c r="B49" s="304"/>
      <c r="C49" s="305"/>
      <c r="D49" s="303" t="s">
        <v>722</v>
      </c>
      <c r="E49" s="303"/>
      <c r="F49" s="303"/>
      <c r="G49" s="303"/>
      <c r="H49" s="303"/>
      <c r="I49" s="303"/>
      <c r="J49" s="303"/>
      <c r="K49" s="301"/>
    </row>
    <row r="50" ht="25.5" customHeight="1">
      <c r="B50" s="299"/>
      <c r="C50" s="300" t="s">
        <v>723</v>
      </c>
      <c r="D50" s="300"/>
      <c r="E50" s="300"/>
      <c r="F50" s="300"/>
      <c r="G50" s="300"/>
      <c r="H50" s="300"/>
      <c r="I50" s="300"/>
      <c r="J50" s="300"/>
      <c r="K50" s="301"/>
    </row>
    <row r="51" ht="5.25" customHeight="1">
      <c r="B51" s="299"/>
      <c r="C51" s="302"/>
      <c r="D51" s="302"/>
      <c r="E51" s="302"/>
      <c r="F51" s="302"/>
      <c r="G51" s="302"/>
      <c r="H51" s="302"/>
      <c r="I51" s="302"/>
      <c r="J51" s="302"/>
      <c r="K51" s="301"/>
    </row>
    <row r="52" ht="15" customHeight="1">
      <c r="B52" s="299"/>
      <c r="C52" s="303" t="s">
        <v>724</v>
      </c>
      <c r="D52" s="303"/>
      <c r="E52" s="303"/>
      <c r="F52" s="303"/>
      <c r="G52" s="303"/>
      <c r="H52" s="303"/>
      <c r="I52" s="303"/>
      <c r="J52" s="303"/>
      <c r="K52" s="301"/>
    </row>
    <row r="53" ht="15" customHeight="1">
      <c r="B53" s="299"/>
      <c r="C53" s="303" t="s">
        <v>725</v>
      </c>
      <c r="D53" s="303"/>
      <c r="E53" s="303"/>
      <c r="F53" s="303"/>
      <c r="G53" s="303"/>
      <c r="H53" s="303"/>
      <c r="I53" s="303"/>
      <c r="J53" s="303"/>
      <c r="K53" s="301"/>
    </row>
    <row r="54" ht="12.75" customHeight="1">
      <c r="B54" s="299"/>
      <c r="C54" s="303"/>
      <c r="D54" s="303"/>
      <c r="E54" s="303"/>
      <c r="F54" s="303"/>
      <c r="G54" s="303"/>
      <c r="H54" s="303"/>
      <c r="I54" s="303"/>
      <c r="J54" s="303"/>
      <c r="K54" s="301"/>
    </row>
    <row r="55" ht="15" customHeight="1">
      <c r="B55" s="299"/>
      <c r="C55" s="303" t="s">
        <v>726</v>
      </c>
      <c r="D55" s="303"/>
      <c r="E55" s="303"/>
      <c r="F55" s="303"/>
      <c r="G55" s="303"/>
      <c r="H55" s="303"/>
      <c r="I55" s="303"/>
      <c r="J55" s="303"/>
      <c r="K55" s="301"/>
    </row>
    <row r="56" ht="15" customHeight="1">
      <c r="B56" s="299"/>
      <c r="C56" s="305"/>
      <c r="D56" s="303" t="s">
        <v>727</v>
      </c>
      <c r="E56" s="303"/>
      <c r="F56" s="303"/>
      <c r="G56" s="303"/>
      <c r="H56" s="303"/>
      <c r="I56" s="303"/>
      <c r="J56" s="303"/>
      <c r="K56" s="301"/>
    </row>
    <row r="57" ht="15" customHeight="1">
      <c r="B57" s="299"/>
      <c r="C57" s="305"/>
      <c r="D57" s="303" t="s">
        <v>728</v>
      </c>
      <c r="E57" s="303"/>
      <c r="F57" s="303"/>
      <c r="G57" s="303"/>
      <c r="H57" s="303"/>
      <c r="I57" s="303"/>
      <c r="J57" s="303"/>
      <c r="K57" s="301"/>
    </row>
    <row r="58" ht="15" customHeight="1">
      <c r="B58" s="299"/>
      <c r="C58" s="305"/>
      <c r="D58" s="303" t="s">
        <v>729</v>
      </c>
      <c r="E58" s="303"/>
      <c r="F58" s="303"/>
      <c r="G58" s="303"/>
      <c r="H58" s="303"/>
      <c r="I58" s="303"/>
      <c r="J58" s="303"/>
      <c r="K58" s="301"/>
    </row>
    <row r="59" ht="15" customHeight="1">
      <c r="B59" s="299"/>
      <c r="C59" s="305"/>
      <c r="D59" s="303" t="s">
        <v>730</v>
      </c>
      <c r="E59" s="303"/>
      <c r="F59" s="303"/>
      <c r="G59" s="303"/>
      <c r="H59" s="303"/>
      <c r="I59" s="303"/>
      <c r="J59" s="303"/>
      <c r="K59" s="301"/>
    </row>
    <row r="60" ht="15" customHeight="1">
      <c r="B60" s="299"/>
      <c r="C60" s="305"/>
      <c r="D60" s="308" t="s">
        <v>731</v>
      </c>
      <c r="E60" s="308"/>
      <c r="F60" s="308"/>
      <c r="G60" s="308"/>
      <c r="H60" s="308"/>
      <c r="I60" s="308"/>
      <c r="J60" s="308"/>
      <c r="K60" s="301"/>
    </row>
    <row r="61" ht="15" customHeight="1">
      <c r="B61" s="299"/>
      <c r="C61" s="305"/>
      <c r="D61" s="303" t="s">
        <v>732</v>
      </c>
      <c r="E61" s="303"/>
      <c r="F61" s="303"/>
      <c r="G61" s="303"/>
      <c r="H61" s="303"/>
      <c r="I61" s="303"/>
      <c r="J61" s="303"/>
      <c r="K61" s="301"/>
    </row>
    <row r="62" ht="12.75" customHeight="1">
      <c r="B62" s="299"/>
      <c r="C62" s="305"/>
      <c r="D62" s="305"/>
      <c r="E62" s="309"/>
      <c r="F62" s="305"/>
      <c r="G62" s="305"/>
      <c r="H62" s="305"/>
      <c r="I62" s="305"/>
      <c r="J62" s="305"/>
      <c r="K62" s="301"/>
    </row>
    <row r="63" ht="15" customHeight="1">
      <c r="B63" s="299"/>
      <c r="C63" s="305"/>
      <c r="D63" s="303" t="s">
        <v>733</v>
      </c>
      <c r="E63" s="303"/>
      <c r="F63" s="303"/>
      <c r="G63" s="303"/>
      <c r="H63" s="303"/>
      <c r="I63" s="303"/>
      <c r="J63" s="303"/>
      <c r="K63" s="301"/>
    </row>
    <row r="64" ht="15" customHeight="1">
      <c r="B64" s="299"/>
      <c r="C64" s="305"/>
      <c r="D64" s="308" t="s">
        <v>734</v>
      </c>
      <c r="E64" s="308"/>
      <c r="F64" s="308"/>
      <c r="G64" s="308"/>
      <c r="H64" s="308"/>
      <c r="I64" s="308"/>
      <c r="J64" s="308"/>
      <c r="K64" s="301"/>
    </row>
    <row r="65" ht="15" customHeight="1">
      <c r="B65" s="299"/>
      <c r="C65" s="305"/>
      <c r="D65" s="303" t="s">
        <v>735</v>
      </c>
      <c r="E65" s="303"/>
      <c r="F65" s="303"/>
      <c r="G65" s="303"/>
      <c r="H65" s="303"/>
      <c r="I65" s="303"/>
      <c r="J65" s="303"/>
      <c r="K65" s="301"/>
    </row>
    <row r="66" ht="15" customHeight="1">
      <c r="B66" s="299"/>
      <c r="C66" s="305"/>
      <c r="D66" s="303" t="s">
        <v>736</v>
      </c>
      <c r="E66" s="303"/>
      <c r="F66" s="303"/>
      <c r="G66" s="303"/>
      <c r="H66" s="303"/>
      <c r="I66" s="303"/>
      <c r="J66" s="303"/>
      <c r="K66" s="301"/>
    </row>
    <row r="67" ht="15" customHeight="1">
      <c r="B67" s="299"/>
      <c r="C67" s="305"/>
      <c r="D67" s="303" t="s">
        <v>737</v>
      </c>
      <c r="E67" s="303"/>
      <c r="F67" s="303"/>
      <c r="G67" s="303"/>
      <c r="H67" s="303"/>
      <c r="I67" s="303"/>
      <c r="J67" s="303"/>
      <c r="K67" s="301"/>
    </row>
    <row r="68" ht="15" customHeight="1">
      <c r="B68" s="299"/>
      <c r="C68" s="305"/>
      <c r="D68" s="303" t="s">
        <v>738</v>
      </c>
      <c r="E68" s="303"/>
      <c r="F68" s="303"/>
      <c r="G68" s="303"/>
      <c r="H68" s="303"/>
      <c r="I68" s="303"/>
      <c r="J68" s="303"/>
      <c r="K68" s="301"/>
    </row>
    <row r="69" ht="12.75" customHeight="1">
      <c r="B69" s="310"/>
      <c r="C69" s="311"/>
      <c r="D69" s="311"/>
      <c r="E69" s="311"/>
      <c r="F69" s="311"/>
      <c r="G69" s="311"/>
      <c r="H69" s="311"/>
      <c r="I69" s="311"/>
      <c r="J69" s="311"/>
      <c r="K69" s="312"/>
    </row>
    <row r="70" ht="18.75" customHeight="1">
      <c r="B70" s="313"/>
      <c r="C70" s="313"/>
      <c r="D70" s="313"/>
      <c r="E70" s="313"/>
      <c r="F70" s="313"/>
      <c r="G70" s="313"/>
      <c r="H70" s="313"/>
      <c r="I70" s="313"/>
      <c r="J70" s="313"/>
      <c r="K70" s="314"/>
    </row>
    <row r="71" ht="18.75" customHeight="1">
      <c r="B71" s="314"/>
      <c r="C71" s="314"/>
      <c r="D71" s="314"/>
      <c r="E71" s="314"/>
      <c r="F71" s="314"/>
      <c r="G71" s="314"/>
      <c r="H71" s="314"/>
      <c r="I71" s="314"/>
      <c r="J71" s="314"/>
      <c r="K71" s="314"/>
    </row>
    <row r="72" ht="7.5" customHeight="1">
      <c r="B72" s="315"/>
      <c r="C72" s="316"/>
      <c r="D72" s="316"/>
      <c r="E72" s="316"/>
      <c r="F72" s="316"/>
      <c r="G72" s="316"/>
      <c r="H72" s="316"/>
      <c r="I72" s="316"/>
      <c r="J72" s="316"/>
      <c r="K72" s="317"/>
    </row>
    <row r="73" ht="45" customHeight="1">
      <c r="B73" s="318"/>
      <c r="C73" s="319" t="s">
        <v>96</v>
      </c>
      <c r="D73" s="319"/>
      <c r="E73" s="319"/>
      <c r="F73" s="319"/>
      <c r="G73" s="319"/>
      <c r="H73" s="319"/>
      <c r="I73" s="319"/>
      <c r="J73" s="319"/>
      <c r="K73" s="320"/>
    </row>
    <row r="74" ht="17.25" customHeight="1">
      <c r="B74" s="318"/>
      <c r="C74" s="321" t="s">
        <v>739</v>
      </c>
      <c r="D74" s="321"/>
      <c r="E74" s="321"/>
      <c r="F74" s="321" t="s">
        <v>740</v>
      </c>
      <c r="G74" s="322"/>
      <c r="H74" s="321" t="s">
        <v>116</v>
      </c>
      <c r="I74" s="321" t="s">
        <v>56</v>
      </c>
      <c r="J74" s="321" t="s">
        <v>741</v>
      </c>
      <c r="K74" s="320"/>
    </row>
    <row r="75" ht="17.25" customHeight="1">
      <c r="B75" s="318"/>
      <c r="C75" s="323" t="s">
        <v>742</v>
      </c>
      <c r="D75" s="323"/>
      <c r="E75" s="323"/>
      <c r="F75" s="324" t="s">
        <v>743</v>
      </c>
      <c r="G75" s="325"/>
      <c r="H75" s="323"/>
      <c r="I75" s="323"/>
      <c r="J75" s="323" t="s">
        <v>744</v>
      </c>
      <c r="K75" s="320"/>
    </row>
    <row r="76" ht="5.25" customHeight="1">
      <c r="B76" s="318"/>
      <c r="C76" s="326"/>
      <c r="D76" s="326"/>
      <c r="E76" s="326"/>
      <c r="F76" s="326"/>
      <c r="G76" s="327"/>
      <c r="H76" s="326"/>
      <c r="I76" s="326"/>
      <c r="J76" s="326"/>
      <c r="K76" s="320"/>
    </row>
    <row r="77" ht="15" customHeight="1">
      <c r="B77" s="318"/>
      <c r="C77" s="307" t="s">
        <v>52</v>
      </c>
      <c r="D77" s="326"/>
      <c r="E77" s="326"/>
      <c r="F77" s="328" t="s">
        <v>745</v>
      </c>
      <c r="G77" s="327"/>
      <c r="H77" s="307" t="s">
        <v>746</v>
      </c>
      <c r="I77" s="307" t="s">
        <v>747</v>
      </c>
      <c r="J77" s="307">
        <v>20</v>
      </c>
      <c r="K77" s="320"/>
    </row>
    <row r="78" ht="15" customHeight="1">
      <c r="B78" s="318"/>
      <c r="C78" s="307" t="s">
        <v>748</v>
      </c>
      <c r="D78" s="307"/>
      <c r="E78" s="307"/>
      <c r="F78" s="328" t="s">
        <v>745</v>
      </c>
      <c r="G78" s="327"/>
      <c r="H78" s="307" t="s">
        <v>749</v>
      </c>
      <c r="I78" s="307" t="s">
        <v>747</v>
      </c>
      <c r="J78" s="307">
        <v>120</v>
      </c>
      <c r="K78" s="320"/>
    </row>
    <row r="79" ht="15" customHeight="1">
      <c r="B79" s="329"/>
      <c r="C79" s="307" t="s">
        <v>750</v>
      </c>
      <c r="D79" s="307"/>
      <c r="E79" s="307"/>
      <c r="F79" s="328" t="s">
        <v>751</v>
      </c>
      <c r="G79" s="327"/>
      <c r="H79" s="307" t="s">
        <v>752</v>
      </c>
      <c r="I79" s="307" t="s">
        <v>747</v>
      </c>
      <c r="J79" s="307">
        <v>50</v>
      </c>
      <c r="K79" s="320"/>
    </row>
    <row r="80" ht="15" customHeight="1">
      <c r="B80" s="329"/>
      <c r="C80" s="307" t="s">
        <v>753</v>
      </c>
      <c r="D80" s="307"/>
      <c r="E80" s="307"/>
      <c r="F80" s="328" t="s">
        <v>745</v>
      </c>
      <c r="G80" s="327"/>
      <c r="H80" s="307" t="s">
        <v>754</v>
      </c>
      <c r="I80" s="307" t="s">
        <v>755</v>
      </c>
      <c r="J80" s="307"/>
      <c r="K80" s="320"/>
    </row>
    <row r="81" ht="15" customHeight="1">
      <c r="B81" s="329"/>
      <c r="C81" s="330" t="s">
        <v>756</v>
      </c>
      <c r="D81" s="330"/>
      <c r="E81" s="330"/>
      <c r="F81" s="331" t="s">
        <v>751</v>
      </c>
      <c r="G81" s="330"/>
      <c r="H81" s="330" t="s">
        <v>757</v>
      </c>
      <c r="I81" s="330" t="s">
        <v>747</v>
      </c>
      <c r="J81" s="330">
        <v>15</v>
      </c>
      <c r="K81" s="320"/>
    </row>
    <row r="82" ht="15" customHeight="1">
      <c r="B82" s="329"/>
      <c r="C82" s="330" t="s">
        <v>758</v>
      </c>
      <c r="D82" s="330"/>
      <c r="E82" s="330"/>
      <c r="F82" s="331" t="s">
        <v>751</v>
      </c>
      <c r="G82" s="330"/>
      <c r="H82" s="330" t="s">
        <v>759</v>
      </c>
      <c r="I82" s="330" t="s">
        <v>747</v>
      </c>
      <c r="J82" s="330">
        <v>15</v>
      </c>
      <c r="K82" s="320"/>
    </row>
    <row r="83" ht="15" customHeight="1">
      <c r="B83" s="329"/>
      <c r="C83" s="330" t="s">
        <v>760</v>
      </c>
      <c r="D83" s="330"/>
      <c r="E83" s="330"/>
      <c r="F83" s="331" t="s">
        <v>751</v>
      </c>
      <c r="G83" s="330"/>
      <c r="H83" s="330" t="s">
        <v>761</v>
      </c>
      <c r="I83" s="330" t="s">
        <v>747</v>
      </c>
      <c r="J83" s="330">
        <v>20</v>
      </c>
      <c r="K83" s="320"/>
    </row>
    <row r="84" ht="15" customHeight="1">
      <c r="B84" s="329"/>
      <c r="C84" s="330" t="s">
        <v>762</v>
      </c>
      <c r="D84" s="330"/>
      <c r="E84" s="330"/>
      <c r="F84" s="331" t="s">
        <v>751</v>
      </c>
      <c r="G84" s="330"/>
      <c r="H84" s="330" t="s">
        <v>763</v>
      </c>
      <c r="I84" s="330" t="s">
        <v>747</v>
      </c>
      <c r="J84" s="330">
        <v>20</v>
      </c>
      <c r="K84" s="320"/>
    </row>
    <row r="85" ht="15" customHeight="1">
      <c r="B85" s="329"/>
      <c r="C85" s="307" t="s">
        <v>764</v>
      </c>
      <c r="D85" s="307"/>
      <c r="E85" s="307"/>
      <c r="F85" s="328" t="s">
        <v>751</v>
      </c>
      <c r="G85" s="327"/>
      <c r="H85" s="307" t="s">
        <v>765</v>
      </c>
      <c r="I85" s="307" t="s">
        <v>747</v>
      </c>
      <c r="J85" s="307">
        <v>50</v>
      </c>
      <c r="K85" s="320"/>
    </row>
    <row r="86" ht="15" customHeight="1">
      <c r="B86" s="329"/>
      <c r="C86" s="307" t="s">
        <v>766</v>
      </c>
      <c r="D86" s="307"/>
      <c r="E86" s="307"/>
      <c r="F86" s="328" t="s">
        <v>751</v>
      </c>
      <c r="G86" s="327"/>
      <c r="H86" s="307" t="s">
        <v>767</v>
      </c>
      <c r="I86" s="307" t="s">
        <v>747</v>
      </c>
      <c r="J86" s="307">
        <v>20</v>
      </c>
      <c r="K86" s="320"/>
    </row>
    <row r="87" ht="15" customHeight="1">
      <c r="B87" s="329"/>
      <c r="C87" s="307" t="s">
        <v>768</v>
      </c>
      <c r="D87" s="307"/>
      <c r="E87" s="307"/>
      <c r="F87" s="328" t="s">
        <v>751</v>
      </c>
      <c r="G87" s="327"/>
      <c r="H87" s="307" t="s">
        <v>769</v>
      </c>
      <c r="I87" s="307" t="s">
        <v>747</v>
      </c>
      <c r="J87" s="307">
        <v>20</v>
      </c>
      <c r="K87" s="320"/>
    </row>
    <row r="88" ht="15" customHeight="1">
      <c r="B88" s="329"/>
      <c r="C88" s="307" t="s">
        <v>770</v>
      </c>
      <c r="D88" s="307"/>
      <c r="E88" s="307"/>
      <c r="F88" s="328" t="s">
        <v>751</v>
      </c>
      <c r="G88" s="327"/>
      <c r="H88" s="307" t="s">
        <v>771</v>
      </c>
      <c r="I88" s="307" t="s">
        <v>747</v>
      </c>
      <c r="J88" s="307">
        <v>50</v>
      </c>
      <c r="K88" s="320"/>
    </row>
    <row r="89" ht="15" customHeight="1">
      <c r="B89" s="329"/>
      <c r="C89" s="307" t="s">
        <v>772</v>
      </c>
      <c r="D89" s="307"/>
      <c r="E89" s="307"/>
      <c r="F89" s="328" t="s">
        <v>751</v>
      </c>
      <c r="G89" s="327"/>
      <c r="H89" s="307" t="s">
        <v>772</v>
      </c>
      <c r="I89" s="307" t="s">
        <v>747</v>
      </c>
      <c r="J89" s="307">
        <v>50</v>
      </c>
      <c r="K89" s="320"/>
    </row>
    <row r="90" ht="15" customHeight="1">
      <c r="B90" s="329"/>
      <c r="C90" s="307" t="s">
        <v>121</v>
      </c>
      <c r="D90" s="307"/>
      <c r="E90" s="307"/>
      <c r="F90" s="328" t="s">
        <v>751</v>
      </c>
      <c r="G90" s="327"/>
      <c r="H90" s="307" t="s">
        <v>773</v>
      </c>
      <c r="I90" s="307" t="s">
        <v>747</v>
      </c>
      <c r="J90" s="307">
        <v>255</v>
      </c>
      <c r="K90" s="320"/>
    </row>
    <row r="91" ht="15" customHeight="1">
      <c r="B91" s="329"/>
      <c r="C91" s="307" t="s">
        <v>774</v>
      </c>
      <c r="D91" s="307"/>
      <c r="E91" s="307"/>
      <c r="F91" s="328" t="s">
        <v>745</v>
      </c>
      <c r="G91" s="327"/>
      <c r="H91" s="307" t="s">
        <v>775</v>
      </c>
      <c r="I91" s="307" t="s">
        <v>776</v>
      </c>
      <c r="J91" s="307"/>
      <c r="K91" s="320"/>
    </row>
    <row r="92" ht="15" customHeight="1">
      <c r="B92" s="329"/>
      <c r="C92" s="307" t="s">
        <v>777</v>
      </c>
      <c r="D92" s="307"/>
      <c r="E92" s="307"/>
      <c r="F92" s="328" t="s">
        <v>745</v>
      </c>
      <c r="G92" s="327"/>
      <c r="H92" s="307" t="s">
        <v>778</v>
      </c>
      <c r="I92" s="307" t="s">
        <v>779</v>
      </c>
      <c r="J92" s="307"/>
      <c r="K92" s="320"/>
    </row>
    <row r="93" ht="15" customHeight="1">
      <c r="B93" s="329"/>
      <c r="C93" s="307" t="s">
        <v>780</v>
      </c>
      <c r="D93" s="307"/>
      <c r="E93" s="307"/>
      <c r="F93" s="328" t="s">
        <v>745</v>
      </c>
      <c r="G93" s="327"/>
      <c r="H93" s="307" t="s">
        <v>780</v>
      </c>
      <c r="I93" s="307" t="s">
        <v>779</v>
      </c>
      <c r="J93" s="307"/>
      <c r="K93" s="320"/>
    </row>
    <row r="94" ht="15" customHeight="1">
      <c r="B94" s="329"/>
      <c r="C94" s="307" t="s">
        <v>37</v>
      </c>
      <c r="D94" s="307"/>
      <c r="E94" s="307"/>
      <c r="F94" s="328" t="s">
        <v>745</v>
      </c>
      <c r="G94" s="327"/>
      <c r="H94" s="307" t="s">
        <v>781</v>
      </c>
      <c r="I94" s="307" t="s">
        <v>779</v>
      </c>
      <c r="J94" s="307"/>
      <c r="K94" s="320"/>
    </row>
    <row r="95" ht="15" customHeight="1">
      <c r="B95" s="329"/>
      <c r="C95" s="307" t="s">
        <v>47</v>
      </c>
      <c r="D95" s="307"/>
      <c r="E95" s="307"/>
      <c r="F95" s="328" t="s">
        <v>745</v>
      </c>
      <c r="G95" s="327"/>
      <c r="H95" s="307" t="s">
        <v>782</v>
      </c>
      <c r="I95" s="307" t="s">
        <v>779</v>
      </c>
      <c r="J95" s="307"/>
      <c r="K95" s="320"/>
    </row>
    <row r="96" ht="15" customHeight="1">
      <c r="B96" s="332"/>
      <c r="C96" s="333"/>
      <c r="D96" s="333"/>
      <c r="E96" s="333"/>
      <c r="F96" s="333"/>
      <c r="G96" s="333"/>
      <c r="H96" s="333"/>
      <c r="I96" s="333"/>
      <c r="J96" s="333"/>
      <c r="K96" s="334"/>
    </row>
    <row r="97" ht="18.75" customHeight="1">
      <c r="B97" s="335"/>
      <c r="C97" s="336"/>
      <c r="D97" s="336"/>
      <c r="E97" s="336"/>
      <c r="F97" s="336"/>
      <c r="G97" s="336"/>
      <c r="H97" s="336"/>
      <c r="I97" s="336"/>
      <c r="J97" s="336"/>
      <c r="K97" s="335"/>
    </row>
    <row r="98" ht="18.75" customHeight="1">
      <c r="B98" s="314"/>
      <c r="C98" s="314"/>
      <c r="D98" s="314"/>
      <c r="E98" s="314"/>
      <c r="F98" s="314"/>
      <c r="G98" s="314"/>
      <c r="H98" s="314"/>
      <c r="I98" s="314"/>
      <c r="J98" s="314"/>
      <c r="K98" s="314"/>
    </row>
    <row r="99" ht="7.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7"/>
    </row>
    <row r="100" ht="45" customHeight="1">
      <c r="B100" s="318"/>
      <c r="C100" s="319" t="s">
        <v>783</v>
      </c>
      <c r="D100" s="319"/>
      <c r="E100" s="319"/>
      <c r="F100" s="319"/>
      <c r="G100" s="319"/>
      <c r="H100" s="319"/>
      <c r="I100" s="319"/>
      <c r="J100" s="319"/>
      <c r="K100" s="320"/>
    </row>
    <row r="101" ht="17.25" customHeight="1">
      <c r="B101" s="318"/>
      <c r="C101" s="321" t="s">
        <v>739</v>
      </c>
      <c r="D101" s="321"/>
      <c r="E101" s="321"/>
      <c r="F101" s="321" t="s">
        <v>740</v>
      </c>
      <c r="G101" s="322"/>
      <c r="H101" s="321" t="s">
        <v>116</v>
      </c>
      <c r="I101" s="321" t="s">
        <v>56</v>
      </c>
      <c r="J101" s="321" t="s">
        <v>741</v>
      </c>
      <c r="K101" s="320"/>
    </row>
    <row r="102" ht="17.25" customHeight="1">
      <c r="B102" s="318"/>
      <c r="C102" s="323" t="s">
        <v>742</v>
      </c>
      <c r="D102" s="323"/>
      <c r="E102" s="323"/>
      <c r="F102" s="324" t="s">
        <v>743</v>
      </c>
      <c r="G102" s="325"/>
      <c r="H102" s="323"/>
      <c r="I102" s="323"/>
      <c r="J102" s="323" t="s">
        <v>744</v>
      </c>
      <c r="K102" s="320"/>
    </row>
    <row r="103" ht="5.25" customHeight="1">
      <c r="B103" s="318"/>
      <c r="C103" s="321"/>
      <c r="D103" s="321"/>
      <c r="E103" s="321"/>
      <c r="F103" s="321"/>
      <c r="G103" s="337"/>
      <c r="H103" s="321"/>
      <c r="I103" s="321"/>
      <c r="J103" s="321"/>
      <c r="K103" s="320"/>
    </row>
    <row r="104" ht="15" customHeight="1">
      <c r="B104" s="318"/>
      <c r="C104" s="307" t="s">
        <v>52</v>
      </c>
      <c r="D104" s="326"/>
      <c r="E104" s="326"/>
      <c r="F104" s="328" t="s">
        <v>745</v>
      </c>
      <c r="G104" s="337"/>
      <c r="H104" s="307" t="s">
        <v>784</v>
      </c>
      <c r="I104" s="307" t="s">
        <v>747</v>
      </c>
      <c r="J104" s="307">
        <v>20</v>
      </c>
      <c r="K104" s="320"/>
    </row>
    <row r="105" ht="15" customHeight="1">
      <c r="B105" s="318"/>
      <c r="C105" s="307" t="s">
        <v>748</v>
      </c>
      <c r="D105" s="307"/>
      <c r="E105" s="307"/>
      <c r="F105" s="328" t="s">
        <v>745</v>
      </c>
      <c r="G105" s="307"/>
      <c r="H105" s="307" t="s">
        <v>784</v>
      </c>
      <c r="I105" s="307" t="s">
        <v>747</v>
      </c>
      <c r="J105" s="307">
        <v>120</v>
      </c>
      <c r="K105" s="320"/>
    </row>
    <row r="106" ht="15" customHeight="1">
      <c r="B106" s="329"/>
      <c r="C106" s="307" t="s">
        <v>750</v>
      </c>
      <c r="D106" s="307"/>
      <c r="E106" s="307"/>
      <c r="F106" s="328" t="s">
        <v>751</v>
      </c>
      <c r="G106" s="307"/>
      <c r="H106" s="307" t="s">
        <v>784</v>
      </c>
      <c r="I106" s="307" t="s">
        <v>747</v>
      </c>
      <c r="J106" s="307">
        <v>50</v>
      </c>
      <c r="K106" s="320"/>
    </row>
    <row r="107" ht="15" customHeight="1">
      <c r="B107" s="329"/>
      <c r="C107" s="307" t="s">
        <v>753</v>
      </c>
      <c r="D107" s="307"/>
      <c r="E107" s="307"/>
      <c r="F107" s="328" t="s">
        <v>745</v>
      </c>
      <c r="G107" s="307"/>
      <c r="H107" s="307" t="s">
        <v>784</v>
      </c>
      <c r="I107" s="307" t="s">
        <v>755</v>
      </c>
      <c r="J107" s="307"/>
      <c r="K107" s="320"/>
    </row>
    <row r="108" ht="15" customHeight="1">
      <c r="B108" s="329"/>
      <c r="C108" s="307" t="s">
        <v>764</v>
      </c>
      <c r="D108" s="307"/>
      <c r="E108" s="307"/>
      <c r="F108" s="328" t="s">
        <v>751</v>
      </c>
      <c r="G108" s="307"/>
      <c r="H108" s="307" t="s">
        <v>784</v>
      </c>
      <c r="I108" s="307" t="s">
        <v>747</v>
      </c>
      <c r="J108" s="307">
        <v>50</v>
      </c>
      <c r="K108" s="320"/>
    </row>
    <row r="109" ht="15" customHeight="1">
      <c r="B109" s="329"/>
      <c r="C109" s="307" t="s">
        <v>772</v>
      </c>
      <c r="D109" s="307"/>
      <c r="E109" s="307"/>
      <c r="F109" s="328" t="s">
        <v>751</v>
      </c>
      <c r="G109" s="307"/>
      <c r="H109" s="307" t="s">
        <v>784</v>
      </c>
      <c r="I109" s="307" t="s">
        <v>747</v>
      </c>
      <c r="J109" s="307">
        <v>50</v>
      </c>
      <c r="K109" s="320"/>
    </row>
    <row r="110" ht="15" customHeight="1">
      <c r="B110" s="329"/>
      <c r="C110" s="307" t="s">
        <v>770</v>
      </c>
      <c r="D110" s="307"/>
      <c r="E110" s="307"/>
      <c r="F110" s="328" t="s">
        <v>751</v>
      </c>
      <c r="G110" s="307"/>
      <c r="H110" s="307" t="s">
        <v>784</v>
      </c>
      <c r="I110" s="307" t="s">
        <v>747</v>
      </c>
      <c r="J110" s="307">
        <v>50</v>
      </c>
      <c r="K110" s="320"/>
    </row>
    <row r="111" ht="15" customHeight="1">
      <c r="B111" s="329"/>
      <c r="C111" s="307" t="s">
        <v>52</v>
      </c>
      <c r="D111" s="307"/>
      <c r="E111" s="307"/>
      <c r="F111" s="328" t="s">
        <v>745</v>
      </c>
      <c r="G111" s="307"/>
      <c r="H111" s="307" t="s">
        <v>785</v>
      </c>
      <c r="I111" s="307" t="s">
        <v>747</v>
      </c>
      <c r="J111" s="307">
        <v>20</v>
      </c>
      <c r="K111" s="320"/>
    </row>
    <row r="112" ht="15" customHeight="1">
      <c r="B112" s="329"/>
      <c r="C112" s="307" t="s">
        <v>786</v>
      </c>
      <c r="D112" s="307"/>
      <c r="E112" s="307"/>
      <c r="F112" s="328" t="s">
        <v>745</v>
      </c>
      <c r="G112" s="307"/>
      <c r="H112" s="307" t="s">
        <v>787</v>
      </c>
      <c r="I112" s="307" t="s">
        <v>747</v>
      </c>
      <c r="J112" s="307">
        <v>120</v>
      </c>
      <c r="K112" s="320"/>
    </row>
    <row r="113" ht="15" customHeight="1">
      <c r="B113" s="329"/>
      <c r="C113" s="307" t="s">
        <v>37</v>
      </c>
      <c r="D113" s="307"/>
      <c r="E113" s="307"/>
      <c r="F113" s="328" t="s">
        <v>745</v>
      </c>
      <c r="G113" s="307"/>
      <c r="H113" s="307" t="s">
        <v>788</v>
      </c>
      <c r="I113" s="307" t="s">
        <v>779</v>
      </c>
      <c r="J113" s="307"/>
      <c r="K113" s="320"/>
    </row>
    <row r="114" ht="15" customHeight="1">
      <c r="B114" s="329"/>
      <c r="C114" s="307" t="s">
        <v>47</v>
      </c>
      <c r="D114" s="307"/>
      <c r="E114" s="307"/>
      <c r="F114" s="328" t="s">
        <v>745</v>
      </c>
      <c r="G114" s="307"/>
      <c r="H114" s="307" t="s">
        <v>789</v>
      </c>
      <c r="I114" s="307" t="s">
        <v>779</v>
      </c>
      <c r="J114" s="307"/>
      <c r="K114" s="320"/>
    </row>
    <row r="115" ht="15" customHeight="1">
      <c r="B115" s="329"/>
      <c r="C115" s="307" t="s">
        <v>56</v>
      </c>
      <c r="D115" s="307"/>
      <c r="E115" s="307"/>
      <c r="F115" s="328" t="s">
        <v>745</v>
      </c>
      <c r="G115" s="307"/>
      <c r="H115" s="307" t="s">
        <v>790</v>
      </c>
      <c r="I115" s="307" t="s">
        <v>791</v>
      </c>
      <c r="J115" s="307"/>
      <c r="K115" s="320"/>
    </row>
    <row r="116" ht="15" customHeight="1">
      <c r="B116" s="332"/>
      <c r="C116" s="338"/>
      <c r="D116" s="338"/>
      <c r="E116" s="338"/>
      <c r="F116" s="338"/>
      <c r="G116" s="338"/>
      <c r="H116" s="338"/>
      <c r="I116" s="338"/>
      <c r="J116" s="338"/>
      <c r="K116" s="334"/>
    </row>
    <row r="117" ht="18.75" customHeight="1">
      <c r="B117" s="339"/>
      <c r="C117" s="303"/>
      <c r="D117" s="303"/>
      <c r="E117" s="303"/>
      <c r="F117" s="340"/>
      <c r="G117" s="303"/>
      <c r="H117" s="303"/>
      <c r="I117" s="303"/>
      <c r="J117" s="303"/>
      <c r="K117" s="339"/>
    </row>
    <row r="118" ht="18.75" customHeight="1"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</row>
    <row r="119" ht="7.5" customHeight="1">
      <c r="B119" s="341"/>
      <c r="C119" s="342"/>
      <c r="D119" s="342"/>
      <c r="E119" s="342"/>
      <c r="F119" s="342"/>
      <c r="G119" s="342"/>
      <c r="H119" s="342"/>
      <c r="I119" s="342"/>
      <c r="J119" s="342"/>
      <c r="K119" s="343"/>
    </row>
    <row r="120" ht="45" customHeight="1">
      <c r="B120" s="344"/>
      <c r="C120" s="297" t="s">
        <v>792</v>
      </c>
      <c r="D120" s="297"/>
      <c r="E120" s="297"/>
      <c r="F120" s="297"/>
      <c r="G120" s="297"/>
      <c r="H120" s="297"/>
      <c r="I120" s="297"/>
      <c r="J120" s="297"/>
      <c r="K120" s="345"/>
    </row>
    <row r="121" ht="17.25" customHeight="1">
      <c r="B121" s="346"/>
      <c r="C121" s="321" t="s">
        <v>739</v>
      </c>
      <c r="D121" s="321"/>
      <c r="E121" s="321"/>
      <c r="F121" s="321" t="s">
        <v>740</v>
      </c>
      <c r="G121" s="322"/>
      <c r="H121" s="321" t="s">
        <v>116</v>
      </c>
      <c r="I121" s="321" t="s">
        <v>56</v>
      </c>
      <c r="J121" s="321" t="s">
        <v>741</v>
      </c>
      <c r="K121" s="347"/>
    </row>
    <row r="122" ht="17.25" customHeight="1">
      <c r="B122" s="346"/>
      <c r="C122" s="323" t="s">
        <v>742</v>
      </c>
      <c r="D122" s="323"/>
      <c r="E122" s="323"/>
      <c r="F122" s="324" t="s">
        <v>743</v>
      </c>
      <c r="G122" s="325"/>
      <c r="H122" s="323"/>
      <c r="I122" s="323"/>
      <c r="J122" s="323" t="s">
        <v>744</v>
      </c>
      <c r="K122" s="347"/>
    </row>
    <row r="123" ht="5.25" customHeight="1">
      <c r="B123" s="348"/>
      <c r="C123" s="326"/>
      <c r="D123" s="326"/>
      <c r="E123" s="326"/>
      <c r="F123" s="326"/>
      <c r="G123" s="307"/>
      <c r="H123" s="326"/>
      <c r="I123" s="326"/>
      <c r="J123" s="326"/>
      <c r="K123" s="349"/>
    </row>
    <row r="124" ht="15" customHeight="1">
      <c r="B124" s="348"/>
      <c r="C124" s="307" t="s">
        <v>748</v>
      </c>
      <c r="D124" s="326"/>
      <c r="E124" s="326"/>
      <c r="F124" s="328" t="s">
        <v>745</v>
      </c>
      <c r="G124" s="307"/>
      <c r="H124" s="307" t="s">
        <v>784</v>
      </c>
      <c r="I124" s="307" t="s">
        <v>747</v>
      </c>
      <c r="J124" s="307">
        <v>120</v>
      </c>
      <c r="K124" s="350"/>
    </row>
    <row r="125" ht="15" customHeight="1">
      <c r="B125" s="348"/>
      <c r="C125" s="307" t="s">
        <v>793</v>
      </c>
      <c r="D125" s="307"/>
      <c r="E125" s="307"/>
      <c r="F125" s="328" t="s">
        <v>745</v>
      </c>
      <c r="G125" s="307"/>
      <c r="H125" s="307" t="s">
        <v>794</v>
      </c>
      <c r="I125" s="307" t="s">
        <v>747</v>
      </c>
      <c r="J125" s="307" t="s">
        <v>795</v>
      </c>
      <c r="K125" s="350"/>
    </row>
    <row r="126" ht="15" customHeight="1">
      <c r="B126" s="348"/>
      <c r="C126" s="307" t="s">
        <v>694</v>
      </c>
      <c r="D126" s="307"/>
      <c r="E126" s="307"/>
      <c r="F126" s="328" t="s">
        <v>745</v>
      </c>
      <c r="G126" s="307"/>
      <c r="H126" s="307" t="s">
        <v>796</v>
      </c>
      <c r="I126" s="307" t="s">
        <v>747</v>
      </c>
      <c r="J126" s="307" t="s">
        <v>795</v>
      </c>
      <c r="K126" s="350"/>
    </row>
    <row r="127" ht="15" customHeight="1">
      <c r="B127" s="348"/>
      <c r="C127" s="307" t="s">
        <v>756</v>
      </c>
      <c r="D127" s="307"/>
      <c r="E127" s="307"/>
      <c r="F127" s="328" t="s">
        <v>751</v>
      </c>
      <c r="G127" s="307"/>
      <c r="H127" s="307" t="s">
        <v>757</v>
      </c>
      <c r="I127" s="307" t="s">
        <v>747</v>
      </c>
      <c r="J127" s="307">
        <v>15</v>
      </c>
      <c r="K127" s="350"/>
    </row>
    <row r="128" ht="15" customHeight="1">
      <c r="B128" s="348"/>
      <c r="C128" s="330" t="s">
        <v>758</v>
      </c>
      <c r="D128" s="330"/>
      <c r="E128" s="330"/>
      <c r="F128" s="331" t="s">
        <v>751</v>
      </c>
      <c r="G128" s="330"/>
      <c r="H128" s="330" t="s">
        <v>759</v>
      </c>
      <c r="I128" s="330" t="s">
        <v>747</v>
      </c>
      <c r="J128" s="330">
        <v>15</v>
      </c>
      <c r="K128" s="350"/>
    </row>
    <row r="129" ht="15" customHeight="1">
      <c r="B129" s="348"/>
      <c r="C129" s="330" t="s">
        <v>760</v>
      </c>
      <c r="D129" s="330"/>
      <c r="E129" s="330"/>
      <c r="F129" s="331" t="s">
        <v>751</v>
      </c>
      <c r="G129" s="330"/>
      <c r="H129" s="330" t="s">
        <v>761</v>
      </c>
      <c r="I129" s="330" t="s">
        <v>747</v>
      </c>
      <c r="J129" s="330">
        <v>20</v>
      </c>
      <c r="K129" s="350"/>
    </row>
    <row r="130" ht="15" customHeight="1">
      <c r="B130" s="348"/>
      <c r="C130" s="330" t="s">
        <v>762</v>
      </c>
      <c r="D130" s="330"/>
      <c r="E130" s="330"/>
      <c r="F130" s="331" t="s">
        <v>751</v>
      </c>
      <c r="G130" s="330"/>
      <c r="H130" s="330" t="s">
        <v>763</v>
      </c>
      <c r="I130" s="330" t="s">
        <v>747</v>
      </c>
      <c r="J130" s="330">
        <v>20</v>
      </c>
      <c r="K130" s="350"/>
    </row>
    <row r="131" ht="15" customHeight="1">
      <c r="B131" s="348"/>
      <c r="C131" s="307" t="s">
        <v>750</v>
      </c>
      <c r="D131" s="307"/>
      <c r="E131" s="307"/>
      <c r="F131" s="328" t="s">
        <v>751</v>
      </c>
      <c r="G131" s="307"/>
      <c r="H131" s="307" t="s">
        <v>784</v>
      </c>
      <c r="I131" s="307" t="s">
        <v>747</v>
      </c>
      <c r="J131" s="307">
        <v>50</v>
      </c>
      <c r="K131" s="350"/>
    </row>
    <row r="132" ht="15" customHeight="1">
      <c r="B132" s="348"/>
      <c r="C132" s="307" t="s">
        <v>764</v>
      </c>
      <c r="D132" s="307"/>
      <c r="E132" s="307"/>
      <c r="F132" s="328" t="s">
        <v>751</v>
      </c>
      <c r="G132" s="307"/>
      <c r="H132" s="307" t="s">
        <v>784</v>
      </c>
      <c r="I132" s="307" t="s">
        <v>747</v>
      </c>
      <c r="J132" s="307">
        <v>50</v>
      </c>
      <c r="K132" s="350"/>
    </row>
    <row r="133" ht="15" customHeight="1">
      <c r="B133" s="348"/>
      <c r="C133" s="307" t="s">
        <v>770</v>
      </c>
      <c r="D133" s="307"/>
      <c r="E133" s="307"/>
      <c r="F133" s="328" t="s">
        <v>751</v>
      </c>
      <c r="G133" s="307"/>
      <c r="H133" s="307" t="s">
        <v>784</v>
      </c>
      <c r="I133" s="307" t="s">
        <v>747</v>
      </c>
      <c r="J133" s="307">
        <v>50</v>
      </c>
      <c r="K133" s="350"/>
    </row>
    <row r="134" ht="15" customHeight="1">
      <c r="B134" s="348"/>
      <c r="C134" s="307" t="s">
        <v>772</v>
      </c>
      <c r="D134" s="307"/>
      <c r="E134" s="307"/>
      <c r="F134" s="328" t="s">
        <v>751</v>
      </c>
      <c r="G134" s="307"/>
      <c r="H134" s="307" t="s">
        <v>784</v>
      </c>
      <c r="I134" s="307" t="s">
        <v>747</v>
      </c>
      <c r="J134" s="307">
        <v>50</v>
      </c>
      <c r="K134" s="350"/>
    </row>
    <row r="135" ht="15" customHeight="1">
      <c r="B135" s="348"/>
      <c r="C135" s="307" t="s">
        <v>121</v>
      </c>
      <c r="D135" s="307"/>
      <c r="E135" s="307"/>
      <c r="F135" s="328" t="s">
        <v>751</v>
      </c>
      <c r="G135" s="307"/>
      <c r="H135" s="307" t="s">
        <v>797</v>
      </c>
      <c r="I135" s="307" t="s">
        <v>747</v>
      </c>
      <c r="J135" s="307">
        <v>255</v>
      </c>
      <c r="K135" s="350"/>
    </row>
    <row r="136" ht="15" customHeight="1">
      <c r="B136" s="348"/>
      <c r="C136" s="307" t="s">
        <v>774</v>
      </c>
      <c r="D136" s="307"/>
      <c r="E136" s="307"/>
      <c r="F136" s="328" t="s">
        <v>745</v>
      </c>
      <c r="G136" s="307"/>
      <c r="H136" s="307" t="s">
        <v>798</v>
      </c>
      <c r="I136" s="307" t="s">
        <v>776</v>
      </c>
      <c r="J136" s="307"/>
      <c r="K136" s="350"/>
    </row>
    <row r="137" ht="15" customHeight="1">
      <c r="B137" s="348"/>
      <c r="C137" s="307" t="s">
        <v>777</v>
      </c>
      <c r="D137" s="307"/>
      <c r="E137" s="307"/>
      <c r="F137" s="328" t="s">
        <v>745</v>
      </c>
      <c r="G137" s="307"/>
      <c r="H137" s="307" t="s">
        <v>799</v>
      </c>
      <c r="I137" s="307" t="s">
        <v>779</v>
      </c>
      <c r="J137" s="307"/>
      <c r="K137" s="350"/>
    </row>
    <row r="138" ht="15" customHeight="1">
      <c r="B138" s="348"/>
      <c r="C138" s="307" t="s">
        <v>780</v>
      </c>
      <c r="D138" s="307"/>
      <c r="E138" s="307"/>
      <c r="F138" s="328" t="s">
        <v>745</v>
      </c>
      <c r="G138" s="307"/>
      <c r="H138" s="307" t="s">
        <v>780</v>
      </c>
      <c r="I138" s="307" t="s">
        <v>779</v>
      </c>
      <c r="J138" s="307"/>
      <c r="K138" s="350"/>
    </row>
    <row r="139" ht="15" customHeight="1">
      <c r="B139" s="348"/>
      <c r="C139" s="307" t="s">
        <v>37</v>
      </c>
      <c r="D139" s="307"/>
      <c r="E139" s="307"/>
      <c r="F139" s="328" t="s">
        <v>745</v>
      </c>
      <c r="G139" s="307"/>
      <c r="H139" s="307" t="s">
        <v>800</v>
      </c>
      <c r="I139" s="307" t="s">
        <v>779</v>
      </c>
      <c r="J139" s="307"/>
      <c r="K139" s="350"/>
    </row>
    <row r="140" ht="15" customHeight="1">
      <c r="B140" s="348"/>
      <c r="C140" s="307" t="s">
        <v>801</v>
      </c>
      <c r="D140" s="307"/>
      <c r="E140" s="307"/>
      <c r="F140" s="328" t="s">
        <v>745</v>
      </c>
      <c r="G140" s="307"/>
      <c r="H140" s="307" t="s">
        <v>802</v>
      </c>
      <c r="I140" s="307" t="s">
        <v>779</v>
      </c>
      <c r="J140" s="307"/>
      <c r="K140" s="350"/>
    </row>
    <row r="141" ht="15" customHeight="1">
      <c r="B141" s="351"/>
      <c r="C141" s="352"/>
      <c r="D141" s="352"/>
      <c r="E141" s="352"/>
      <c r="F141" s="352"/>
      <c r="G141" s="352"/>
      <c r="H141" s="352"/>
      <c r="I141" s="352"/>
      <c r="J141" s="352"/>
      <c r="K141" s="353"/>
    </row>
    <row r="142" ht="18.75" customHeight="1">
      <c r="B142" s="303"/>
      <c r="C142" s="303"/>
      <c r="D142" s="303"/>
      <c r="E142" s="303"/>
      <c r="F142" s="340"/>
      <c r="G142" s="303"/>
      <c r="H142" s="303"/>
      <c r="I142" s="303"/>
      <c r="J142" s="303"/>
      <c r="K142" s="303"/>
    </row>
    <row r="143" ht="18.75" customHeight="1">
      <c r="B143" s="314"/>
      <c r="C143" s="314"/>
      <c r="D143" s="314"/>
      <c r="E143" s="314"/>
      <c r="F143" s="314"/>
      <c r="G143" s="314"/>
      <c r="H143" s="314"/>
      <c r="I143" s="314"/>
      <c r="J143" s="314"/>
      <c r="K143" s="314"/>
    </row>
    <row r="144" ht="7.5" customHeight="1">
      <c r="B144" s="315"/>
      <c r="C144" s="316"/>
      <c r="D144" s="316"/>
      <c r="E144" s="316"/>
      <c r="F144" s="316"/>
      <c r="G144" s="316"/>
      <c r="H144" s="316"/>
      <c r="I144" s="316"/>
      <c r="J144" s="316"/>
      <c r="K144" s="317"/>
    </row>
    <row r="145" ht="45" customHeight="1">
      <c r="B145" s="318"/>
      <c r="C145" s="319" t="s">
        <v>803</v>
      </c>
      <c r="D145" s="319"/>
      <c r="E145" s="319"/>
      <c r="F145" s="319"/>
      <c r="G145" s="319"/>
      <c r="H145" s="319"/>
      <c r="I145" s="319"/>
      <c r="J145" s="319"/>
      <c r="K145" s="320"/>
    </row>
    <row r="146" ht="17.25" customHeight="1">
      <c r="B146" s="318"/>
      <c r="C146" s="321" t="s">
        <v>739</v>
      </c>
      <c r="D146" s="321"/>
      <c r="E146" s="321"/>
      <c r="F146" s="321" t="s">
        <v>740</v>
      </c>
      <c r="G146" s="322"/>
      <c r="H146" s="321" t="s">
        <v>116</v>
      </c>
      <c r="I146" s="321" t="s">
        <v>56</v>
      </c>
      <c r="J146" s="321" t="s">
        <v>741</v>
      </c>
      <c r="K146" s="320"/>
    </row>
    <row r="147" ht="17.25" customHeight="1">
      <c r="B147" s="318"/>
      <c r="C147" s="323" t="s">
        <v>742</v>
      </c>
      <c r="D147" s="323"/>
      <c r="E147" s="323"/>
      <c r="F147" s="324" t="s">
        <v>743</v>
      </c>
      <c r="G147" s="325"/>
      <c r="H147" s="323"/>
      <c r="I147" s="323"/>
      <c r="J147" s="323" t="s">
        <v>744</v>
      </c>
      <c r="K147" s="320"/>
    </row>
    <row r="148" ht="5.25" customHeight="1">
      <c r="B148" s="329"/>
      <c r="C148" s="326"/>
      <c r="D148" s="326"/>
      <c r="E148" s="326"/>
      <c r="F148" s="326"/>
      <c r="G148" s="327"/>
      <c r="H148" s="326"/>
      <c r="I148" s="326"/>
      <c r="J148" s="326"/>
      <c r="K148" s="350"/>
    </row>
    <row r="149" ht="15" customHeight="1">
      <c r="B149" s="329"/>
      <c r="C149" s="354" t="s">
        <v>748</v>
      </c>
      <c r="D149" s="307"/>
      <c r="E149" s="307"/>
      <c r="F149" s="355" t="s">
        <v>745</v>
      </c>
      <c r="G149" s="307"/>
      <c r="H149" s="354" t="s">
        <v>784</v>
      </c>
      <c r="I149" s="354" t="s">
        <v>747</v>
      </c>
      <c r="J149" s="354">
        <v>120</v>
      </c>
      <c r="K149" s="350"/>
    </row>
    <row r="150" ht="15" customHeight="1">
      <c r="B150" s="329"/>
      <c r="C150" s="354" t="s">
        <v>793</v>
      </c>
      <c r="D150" s="307"/>
      <c r="E150" s="307"/>
      <c r="F150" s="355" t="s">
        <v>745</v>
      </c>
      <c r="G150" s="307"/>
      <c r="H150" s="354" t="s">
        <v>804</v>
      </c>
      <c r="I150" s="354" t="s">
        <v>747</v>
      </c>
      <c r="J150" s="354" t="s">
        <v>795</v>
      </c>
      <c r="K150" s="350"/>
    </row>
    <row r="151" ht="15" customHeight="1">
      <c r="B151" s="329"/>
      <c r="C151" s="354" t="s">
        <v>694</v>
      </c>
      <c r="D151" s="307"/>
      <c r="E151" s="307"/>
      <c r="F151" s="355" t="s">
        <v>745</v>
      </c>
      <c r="G151" s="307"/>
      <c r="H151" s="354" t="s">
        <v>805</v>
      </c>
      <c r="I151" s="354" t="s">
        <v>747</v>
      </c>
      <c r="J151" s="354" t="s">
        <v>795</v>
      </c>
      <c r="K151" s="350"/>
    </row>
    <row r="152" ht="15" customHeight="1">
      <c r="B152" s="329"/>
      <c r="C152" s="354" t="s">
        <v>750</v>
      </c>
      <c r="D152" s="307"/>
      <c r="E152" s="307"/>
      <c r="F152" s="355" t="s">
        <v>751</v>
      </c>
      <c r="G152" s="307"/>
      <c r="H152" s="354" t="s">
        <v>784</v>
      </c>
      <c r="I152" s="354" t="s">
        <v>747</v>
      </c>
      <c r="J152" s="354">
        <v>50</v>
      </c>
      <c r="K152" s="350"/>
    </row>
    <row r="153" ht="15" customHeight="1">
      <c r="B153" s="329"/>
      <c r="C153" s="354" t="s">
        <v>753</v>
      </c>
      <c r="D153" s="307"/>
      <c r="E153" s="307"/>
      <c r="F153" s="355" t="s">
        <v>745</v>
      </c>
      <c r="G153" s="307"/>
      <c r="H153" s="354" t="s">
        <v>784</v>
      </c>
      <c r="I153" s="354" t="s">
        <v>755</v>
      </c>
      <c r="J153" s="354"/>
      <c r="K153" s="350"/>
    </row>
    <row r="154" ht="15" customHeight="1">
      <c r="B154" s="329"/>
      <c r="C154" s="354" t="s">
        <v>764</v>
      </c>
      <c r="D154" s="307"/>
      <c r="E154" s="307"/>
      <c r="F154" s="355" t="s">
        <v>751</v>
      </c>
      <c r="G154" s="307"/>
      <c r="H154" s="354" t="s">
        <v>784</v>
      </c>
      <c r="I154" s="354" t="s">
        <v>747</v>
      </c>
      <c r="J154" s="354">
        <v>50</v>
      </c>
      <c r="K154" s="350"/>
    </row>
    <row r="155" ht="15" customHeight="1">
      <c r="B155" s="329"/>
      <c r="C155" s="354" t="s">
        <v>772</v>
      </c>
      <c r="D155" s="307"/>
      <c r="E155" s="307"/>
      <c r="F155" s="355" t="s">
        <v>751</v>
      </c>
      <c r="G155" s="307"/>
      <c r="H155" s="354" t="s">
        <v>784</v>
      </c>
      <c r="I155" s="354" t="s">
        <v>747</v>
      </c>
      <c r="J155" s="354">
        <v>50</v>
      </c>
      <c r="K155" s="350"/>
    </row>
    <row r="156" ht="15" customHeight="1">
      <c r="B156" s="329"/>
      <c r="C156" s="354" t="s">
        <v>770</v>
      </c>
      <c r="D156" s="307"/>
      <c r="E156" s="307"/>
      <c r="F156" s="355" t="s">
        <v>751</v>
      </c>
      <c r="G156" s="307"/>
      <c r="H156" s="354" t="s">
        <v>784</v>
      </c>
      <c r="I156" s="354" t="s">
        <v>747</v>
      </c>
      <c r="J156" s="354">
        <v>50</v>
      </c>
      <c r="K156" s="350"/>
    </row>
    <row r="157" ht="15" customHeight="1">
      <c r="B157" s="329"/>
      <c r="C157" s="354" t="s">
        <v>101</v>
      </c>
      <c r="D157" s="307"/>
      <c r="E157" s="307"/>
      <c r="F157" s="355" t="s">
        <v>745</v>
      </c>
      <c r="G157" s="307"/>
      <c r="H157" s="354" t="s">
        <v>806</v>
      </c>
      <c r="I157" s="354" t="s">
        <v>747</v>
      </c>
      <c r="J157" s="354" t="s">
        <v>807</v>
      </c>
      <c r="K157" s="350"/>
    </row>
    <row r="158" ht="15" customHeight="1">
      <c r="B158" s="329"/>
      <c r="C158" s="354" t="s">
        <v>808</v>
      </c>
      <c r="D158" s="307"/>
      <c r="E158" s="307"/>
      <c r="F158" s="355" t="s">
        <v>745</v>
      </c>
      <c r="G158" s="307"/>
      <c r="H158" s="354" t="s">
        <v>809</v>
      </c>
      <c r="I158" s="354" t="s">
        <v>779</v>
      </c>
      <c r="J158" s="354"/>
      <c r="K158" s="350"/>
    </row>
    <row r="159" ht="15" customHeight="1">
      <c r="B159" s="356"/>
      <c r="C159" s="338"/>
      <c r="D159" s="338"/>
      <c r="E159" s="338"/>
      <c r="F159" s="338"/>
      <c r="G159" s="338"/>
      <c r="H159" s="338"/>
      <c r="I159" s="338"/>
      <c r="J159" s="338"/>
      <c r="K159" s="357"/>
    </row>
    <row r="160" ht="18.75" customHeight="1">
      <c r="B160" s="303"/>
      <c r="C160" s="307"/>
      <c r="D160" s="307"/>
      <c r="E160" s="307"/>
      <c r="F160" s="328"/>
      <c r="G160" s="307"/>
      <c r="H160" s="307"/>
      <c r="I160" s="307"/>
      <c r="J160" s="307"/>
      <c r="K160" s="303"/>
    </row>
    <row r="161" ht="18.75" customHeight="1">
      <c r="B161" s="314"/>
      <c r="C161" s="314"/>
      <c r="D161" s="314"/>
      <c r="E161" s="314"/>
      <c r="F161" s="314"/>
      <c r="G161" s="314"/>
      <c r="H161" s="314"/>
      <c r="I161" s="314"/>
      <c r="J161" s="314"/>
      <c r="K161" s="314"/>
    </row>
    <row r="162" ht="7.5" customHeight="1">
      <c r="B162" s="293"/>
      <c r="C162" s="294"/>
      <c r="D162" s="294"/>
      <c r="E162" s="294"/>
      <c r="F162" s="294"/>
      <c r="G162" s="294"/>
      <c r="H162" s="294"/>
      <c r="I162" s="294"/>
      <c r="J162" s="294"/>
      <c r="K162" s="295"/>
    </row>
    <row r="163" ht="45" customHeight="1">
      <c r="B163" s="296"/>
      <c r="C163" s="297" t="s">
        <v>810</v>
      </c>
      <c r="D163" s="297"/>
      <c r="E163" s="297"/>
      <c r="F163" s="297"/>
      <c r="G163" s="297"/>
      <c r="H163" s="297"/>
      <c r="I163" s="297"/>
      <c r="J163" s="297"/>
      <c r="K163" s="298"/>
    </row>
    <row r="164" ht="17.25" customHeight="1">
      <c r="B164" s="296"/>
      <c r="C164" s="321" t="s">
        <v>739</v>
      </c>
      <c r="D164" s="321"/>
      <c r="E164" s="321"/>
      <c r="F164" s="321" t="s">
        <v>740</v>
      </c>
      <c r="G164" s="358"/>
      <c r="H164" s="359" t="s">
        <v>116</v>
      </c>
      <c r="I164" s="359" t="s">
        <v>56</v>
      </c>
      <c r="J164" s="321" t="s">
        <v>741</v>
      </c>
      <c r="K164" s="298"/>
    </row>
    <row r="165" ht="17.25" customHeight="1">
      <c r="B165" s="299"/>
      <c r="C165" s="323" t="s">
        <v>742</v>
      </c>
      <c r="D165" s="323"/>
      <c r="E165" s="323"/>
      <c r="F165" s="324" t="s">
        <v>743</v>
      </c>
      <c r="G165" s="360"/>
      <c r="H165" s="361"/>
      <c r="I165" s="361"/>
      <c r="J165" s="323" t="s">
        <v>744</v>
      </c>
      <c r="K165" s="301"/>
    </row>
    <row r="166" ht="5.25" customHeight="1">
      <c r="B166" s="329"/>
      <c r="C166" s="326"/>
      <c r="D166" s="326"/>
      <c r="E166" s="326"/>
      <c r="F166" s="326"/>
      <c r="G166" s="327"/>
      <c r="H166" s="326"/>
      <c r="I166" s="326"/>
      <c r="J166" s="326"/>
      <c r="K166" s="350"/>
    </row>
    <row r="167" ht="15" customHeight="1">
      <c r="B167" s="329"/>
      <c r="C167" s="307" t="s">
        <v>748</v>
      </c>
      <c r="D167" s="307"/>
      <c r="E167" s="307"/>
      <c r="F167" s="328" t="s">
        <v>745</v>
      </c>
      <c r="G167" s="307"/>
      <c r="H167" s="307" t="s">
        <v>784</v>
      </c>
      <c r="I167" s="307" t="s">
        <v>747</v>
      </c>
      <c r="J167" s="307">
        <v>120</v>
      </c>
      <c r="K167" s="350"/>
    </row>
    <row r="168" ht="15" customHeight="1">
      <c r="B168" s="329"/>
      <c r="C168" s="307" t="s">
        <v>793</v>
      </c>
      <c r="D168" s="307"/>
      <c r="E168" s="307"/>
      <c r="F168" s="328" t="s">
        <v>745</v>
      </c>
      <c r="G168" s="307"/>
      <c r="H168" s="307" t="s">
        <v>794</v>
      </c>
      <c r="I168" s="307" t="s">
        <v>747</v>
      </c>
      <c r="J168" s="307" t="s">
        <v>795</v>
      </c>
      <c r="K168" s="350"/>
    </row>
    <row r="169" ht="15" customHeight="1">
      <c r="B169" s="329"/>
      <c r="C169" s="307" t="s">
        <v>694</v>
      </c>
      <c r="D169" s="307"/>
      <c r="E169" s="307"/>
      <c r="F169" s="328" t="s">
        <v>745</v>
      </c>
      <c r="G169" s="307"/>
      <c r="H169" s="307" t="s">
        <v>811</v>
      </c>
      <c r="I169" s="307" t="s">
        <v>747</v>
      </c>
      <c r="J169" s="307" t="s">
        <v>795</v>
      </c>
      <c r="K169" s="350"/>
    </row>
    <row r="170" ht="15" customHeight="1">
      <c r="B170" s="329"/>
      <c r="C170" s="307" t="s">
        <v>750</v>
      </c>
      <c r="D170" s="307"/>
      <c r="E170" s="307"/>
      <c r="F170" s="328" t="s">
        <v>751</v>
      </c>
      <c r="G170" s="307"/>
      <c r="H170" s="307" t="s">
        <v>811</v>
      </c>
      <c r="I170" s="307" t="s">
        <v>747</v>
      </c>
      <c r="J170" s="307">
        <v>50</v>
      </c>
      <c r="K170" s="350"/>
    </row>
    <row r="171" ht="15" customHeight="1">
      <c r="B171" s="329"/>
      <c r="C171" s="307" t="s">
        <v>753</v>
      </c>
      <c r="D171" s="307"/>
      <c r="E171" s="307"/>
      <c r="F171" s="328" t="s">
        <v>745</v>
      </c>
      <c r="G171" s="307"/>
      <c r="H171" s="307" t="s">
        <v>811</v>
      </c>
      <c r="I171" s="307" t="s">
        <v>755</v>
      </c>
      <c r="J171" s="307"/>
      <c r="K171" s="350"/>
    </row>
    <row r="172" ht="15" customHeight="1">
      <c r="B172" s="329"/>
      <c r="C172" s="307" t="s">
        <v>764</v>
      </c>
      <c r="D172" s="307"/>
      <c r="E172" s="307"/>
      <c r="F172" s="328" t="s">
        <v>751</v>
      </c>
      <c r="G172" s="307"/>
      <c r="H172" s="307" t="s">
        <v>811</v>
      </c>
      <c r="I172" s="307" t="s">
        <v>747</v>
      </c>
      <c r="J172" s="307">
        <v>50</v>
      </c>
      <c r="K172" s="350"/>
    </row>
    <row r="173" ht="15" customHeight="1">
      <c r="B173" s="329"/>
      <c r="C173" s="307" t="s">
        <v>772</v>
      </c>
      <c r="D173" s="307"/>
      <c r="E173" s="307"/>
      <c r="F173" s="328" t="s">
        <v>751</v>
      </c>
      <c r="G173" s="307"/>
      <c r="H173" s="307" t="s">
        <v>811</v>
      </c>
      <c r="I173" s="307" t="s">
        <v>747</v>
      </c>
      <c r="J173" s="307">
        <v>50</v>
      </c>
      <c r="K173" s="350"/>
    </row>
    <row r="174" ht="15" customHeight="1">
      <c r="B174" s="329"/>
      <c r="C174" s="307" t="s">
        <v>770</v>
      </c>
      <c r="D174" s="307"/>
      <c r="E174" s="307"/>
      <c r="F174" s="328" t="s">
        <v>751</v>
      </c>
      <c r="G174" s="307"/>
      <c r="H174" s="307" t="s">
        <v>811</v>
      </c>
      <c r="I174" s="307" t="s">
        <v>747</v>
      </c>
      <c r="J174" s="307">
        <v>50</v>
      </c>
      <c r="K174" s="350"/>
    </row>
    <row r="175" ht="15" customHeight="1">
      <c r="B175" s="329"/>
      <c r="C175" s="307" t="s">
        <v>115</v>
      </c>
      <c r="D175" s="307"/>
      <c r="E175" s="307"/>
      <c r="F175" s="328" t="s">
        <v>745</v>
      </c>
      <c r="G175" s="307"/>
      <c r="H175" s="307" t="s">
        <v>812</v>
      </c>
      <c r="I175" s="307" t="s">
        <v>813</v>
      </c>
      <c r="J175" s="307"/>
      <c r="K175" s="350"/>
    </row>
    <row r="176" ht="15" customHeight="1">
      <c r="B176" s="329"/>
      <c r="C176" s="307" t="s">
        <v>56</v>
      </c>
      <c r="D176" s="307"/>
      <c r="E176" s="307"/>
      <c r="F176" s="328" t="s">
        <v>745</v>
      </c>
      <c r="G176" s="307"/>
      <c r="H176" s="307" t="s">
        <v>814</v>
      </c>
      <c r="I176" s="307" t="s">
        <v>815</v>
      </c>
      <c r="J176" s="307">
        <v>1</v>
      </c>
      <c r="K176" s="350"/>
    </row>
    <row r="177" ht="15" customHeight="1">
      <c r="B177" s="329"/>
      <c r="C177" s="307" t="s">
        <v>52</v>
      </c>
      <c r="D177" s="307"/>
      <c r="E177" s="307"/>
      <c r="F177" s="328" t="s">
        <v>745</v>
      </c>
      <c r="G177" s="307"/>
      <c r="H177" s="307" t="s">
        <v>816</v>
      </c>
      <c r="I177" s="307" t="s">
        <v>747</v>
      </c>
      <c r="J177" s="307">
        <v>20</v>
      </c>
      <c r="K177" s="350"/>
    </row>
    <row r="178" ht="15" customHeight="1">
      <c r="B178" s="329"/>
      <c r="C178" s="307" t="s">
        <v>116</v>
      </c>
      <c r="D178" s="307"/>
      <c r="E178" s="307"/>
      <c r="F178" s="328" t="s">
        <v>745</v>
      </c>
      <c r="G178" s="307"/>
      <c r="H178" s="307" t="s">
        <v>817</v>
      </c>
      <c r="I178" s="307" t="s">
        <v>747</v>
      </c>
      <c r="J178" s="307">
        <v>255</v>
      </c>
      <c r="K178" s="350"/>
    </row>
    <row r="179" ht="15" customHeight="1">
      <c r="B179" s="329"/>
      <c r="C179" s="307" t="s">
        <v>117</v>
      </c>
      <c r="D179" s="307"/>
      <c r="E179" s="307"/>
      <c r="F179" s="328" t="s">
        <v>745</v>
      </c>
      <c r="G179" s="307"/>
      <c r="H179" s="307" t="s">
        <v>710</v>
      </c>
      <c r="I179" s="307" t="s">
        <v>747</v>
      </c>
      <c r="J179" s="307">
        <v>10</v>
      </c>
      <c r="K179" s="350"/>
    </row>
    <row r="180" ht="15" customHeight="1">
      <c r="B180" s="329"/>
      <c r="C180" s="307" t="s">
        <v>118</v>
      </c>
      <c r="D180" s="307"/>
      <c r="E180" s="307"/>
      <c r="F180" s="328" t="s">
        <v>745</v>
      </c>
      <c r="G180" s="307"/>
      <c r="H180" s="307" t="s">
        <v>818</v>
      </c>
      <c r="I180" s="307" t="s">
        <v>779</v>
      </c>
      <c r="J180" s="307"/>
      <c r="K180" s="350"/>
    </row>
    <row r="181" ht="15" customHeight="1">
      <c r="B181" s="329"/>
      <c r="C181" s="307" t="s">
        <v>819</v>
      </c>
      <c r="D181" s="307"/>
      <c r="E181" s="307"/>
      <c r="F181" s="328" t="s">
        <v>745</v>
      </c>
      <c r="G181" s="307"/>
      <c r="H181" s="307" t="s">
        <v>820</v>
      </c>
      <c r="I181" s="307" t="s">
        <v>779</v>
      </c>
      <c r="J181" s="307"/>
      <c r="K181" s="350"/>
    </row>
    <row r="182" ht="15" customHeight="1">
      <c r="B182" s="329"/>
      <c r="C182" s="307" t="s">
        <v>808</v>
      </c>
      <c r="D182" s="307"/>
      <c r="E182" s="307"/>
      <c r="F182" s="328" t="s">
        <v>745</v>
      </c>
      <c r="G182" s="307"/>
      <c r="H182" s="307" t="s">
        <v>821</v>
      </c>
      <c r="I182" s="307" t="s">
        <v>779</v>
      </c>
      <c r="J182" s="307"/>
      <c r="K182" s="350"/>
    </row>
    <row r="183" ht="15" customHeight="1">
      <c r="B183" s="329"/>
      <c r="C183" s="307" t="s">
        <v>120</v>
      </c>
      <c r="D183" s="307"/>
      <c r="E183" s="307"/>
      <c r="F183" s="328" t="s">
        <v>751</v>
      </c>
      <c r="G183" s="307"/>
      <c r="H183" s="307" t="s">
        <v>822</v>
      </c>
      <c r="I183" s="307" t="s">
        <v>747</v>
      </c>
      <c r="J183" s="307">
        <v>50</v>
      </c>
      <c r="K183" s="350"/>
    </row>
    <row r="184" ht="15" customHeight="1">
      <c r="B184" s="329"/>
      <c r="C184" s="307" t="s">
        <v>823</v>
      </c>
      <c r="D184" s="307"/>
      <c r="E184" s="307"/>
      <c r="F184" s="328" t="s">
        <v>751</v>
      </c>
      <c r="G184" s="307"/>
      <c r="H184" s="307" t="s">
        <v>824</v>
      </c>
      <c r="I184" s="307" t="s">
        <v>825</v>
      </c>
      <c r="J184" s="307"/>
      <c r="K184" s="350"/>
    </row>
    <row r="185" ht="15" customHeight="1">
      <c r="B185" s="329"/>
      <c r="C185" s="307" t="s">
        <v>826</v>
      </c>
      <c r="D185" s="307"/>
      <c r="E185" s="307"/>
      <c r="F185" s="328" t="s">
        <v>751</v>
      </c>
      <c r="G185" s="307"/>
      <c r="H185" s="307" t="s">
        <v>827</v>
      </c>
      <c r="I185" s="307" t="s">
        <v>825</v>
      </c>
      <c r="J185" s="307"/>
      <c r="K185" s="350"/>
    </row>
    <row r="186" ht="15" customHeight="1">
      <c r="B186" s="329"/>
      <c r="C186" s="307" t="s">
        <v>828</v>
      </c>
      <c r="D186" s="307"/>
      <c r="E186" s="307"/>
      <c r="F186" s="328" t="s">
        <v>751</v>
      </c>
      <c r="G186" s="307"/>
      <c r="H186" s="307" t="s">
        <v>829</v>
      </c>
      <c r="I186" s="307" t="s">
        <v>825</v>
      </c>
      <c r="J186" s="307"/>
      <c r="K186" s="350"/>
    </row>
    <row r="187" ht="15" customHeight="1">
      <c r="B187" s="329"/>
      <c r="C187" s="362" t="s">
        <v>830</v>
      </c>
      <c r="D187" s="307"/>
      <c r="E187" s="307"/>
      <c r="F187" s="328" t="s">
        <v>751</v>
      </c>
      <c r="G187" s="307"/>
      <c r="H187" s="307" t="s">
        <v>831</v>
      </c>
      <c r="I187" s="307" t="s">
        <v>832</v>
      </c>
      <c r="J187" s="363" t="s">
        <v>833</v>
      </c>
      <c r="K187" s="350"/>
    </row>
    <row r="188" ht="15" customHeight="1">
      <c r="B188" s="329"/>
      <c r="C188" s="313" t="s">
        <v>41</v>
      </c>
      <c r="D188" s="307"/>
      <c r="E188" s="307"/>
      <c r="F188" s="328" t="s">
        <v>745</v>
      </c>
      <c r="G188" s="307"/>
      <c r="H188" s="303" t="s">
        <v>834</v>
      </c>
      <c r="I188" s="307" t="s">
        <v>835</v>
      </c>
      <c r="J188" s="307"/>
      <c r="K188" s="350"/>
    </row>
    <row r="189" ht="15" customHeight="1">
      <c r="B189" s="329"/>
      <c r="C189" s="313" t="s">
        <v>836</v>
      </c>
      <c r="D189" s="307"/>
      <c r="E189" s="307"/>
      <c r="F189" s="328" t="s">
        <v>745</v>
      </c>
      <c r="G189" s="307"/>
      <c r="H189" s="307" t="s">
        <v>837</v>
      </c>
      <c r="I189" s="307" t="s">
        <v>779</v>
      </c>
      <c r="J189" s="307"/>
      <c r="K189" s="350"/>
    </row>
    <row r="190" ht="15" customHeight="1">
      <c r="B190" s="329"/>
      <c r="C190" s="313" t="s">
        <v>838</v>
      </c>
      <c r="D190" s="307"/>
      <c r="E190" s="307"/>
      <c r="F190" s="328" t="s">
        <v>745</v>
      </c>
      <c r="G190" s="307"/>
      <c r="H190" s="307" t="s">
        <v>839</v>
      </c>
      <c r="I190" s="307" t="s">
        <v>779</v>
      </c>
      <c r="J190" s="307"/>
      <c r="K190" s="350"/>
    </row>
    <row r="191" ht="15" customHeight="1">
      <c r="B191" s="329"/>
      <c r="C191" s="313" t="s">
        <v>840</v>
      </c>
      <c r="D191" s="307"/>
      <c r="E191" s="307"/>
      <c r="F191" s="328" t="s">
        <v>751</v>
      </c>
      <c r="G191" s="307"/>
      <c r="H191" s="307" t="s">
        <v>841</v>
      </c>
      <c r="I191" s="307" t="s">
        <v>779</v>
      </c>
      <c r="J191" s="307"/>
      <c r="K191" s="350"/>
    </row>
    <row r="192" ht="15" customHeight="1">
      <c r="B192" s="356"/>
      <c r="C192" s="364"/>
      <c r="D192" s="338"/>
      <c r="E192" s="338"/>
      <c r="F192" s="338"/>
      <c r="G192" s="338"/>
      <c r="H192" s="338"/>
      <c r="I192" s="338"/>
      <c r="J192" s="338"/>
      <c r="K192" s="357"/>
    </row>
    <row r="193" ht="18.75" customHeight="1">
      <c r="B193" s="303"/>
      <c r="C193" s="307"/>
      <c r="D193" s="307"/>
      <c r="E193" s="307"/>
      <c r="F193" s="328"/>
      <c r="G193" s="307"/>
      <c r="H193" s="307"/>
      <c r="I193" s="307"/>
      <c r="J193" s="307"/>
      <c r="K193" s="303"/>
    </row>
    <row r="194" ht="18.75" customHeight="1">
      <c r="B194" s="303"/>
      <c r="C194" s="307"/>
      <c r="D194" s="307"/>
      <c r="E194" s="307"/>
      <c r="F194" s="328"/>
      <c r="G194" s="307"/>
      <c r="H194" s="307"/>
      <c r="I194" s="307"/>
      <c r="J194" s="307"/>
      <c r="K194" s="303"/>
    </row>
    <row r="195" ht="18.75" customHeight="1">
      <c r="B195" s="314"/>
      <c r="C195" s="314"/>
      <c r="D195" s="314"/>
      <c r="E195" s="314"/>
      <c r="F195" s="314"/>
      <c r="G195" s="314"/>
      <c r="H195" s="314"/>
      <c r="I195" s="314"/>
      <c r="J195" s="314"/>
      <c r="K195" s="314"/>
    </row>
    <row r="196" ht="13.5">
      <c r="B196" s="293"/>
      <c r="C196" s="294"/>
      <c r="D196" s="294"/>
      <c r="E196" s="294"/>
      <c r="F196" s="294"/>
      <c r="G196" s="294"/>
      <c r="H196" s="294"/>
      <c r="I196" s="294"/>
      <c r="J196" s="294"/>
      <c r="K196" s="295"/>
    </row>
    <row r="197" ht="21">
      <c r="B197" s="296"/>
      <c r="C197" s="297" t="s">
        <v>842</v>
      </c>
      <c r="D197" s="297"/>
      <c r="E197" s="297"/>
      <c r="F197" s="297"/>
      <c r="G197" s="297"/>
      <c r="H197" s="297"/>
      <c r="I197" s="297"/>
      <c r="J197" s="297"/>
      <c r="K197" s="298"/>
    </row>
    <row r="198" ht="25.5" customHeight="1">
      <c r="B198" s="296"/>
      <c r="C198" s="365" t="s">
        <v>843</v>
      </c>
      <c r="D198" s="365"/>
      <c r="E198" s="365"/>
      <c r="F198" s="365" t="s">
        <v>844</v>
      </c>
      <c r="G198" s="366"/>
      <c r="H198" s="365" t="s">
        <v>845</v>
      </c>
      <c r="I198" s="365"/>
      <c r="J198" s="365"/>
      <c r="K198" s="298"/>
    </row>
    <row r="199" ht="5.25" customHeight="1">
      <c r="B199" s="329"/>
      <c r="C199" s="326"/>
      <c r="D199" s="326"/>
      <c r="E199" s="326"/>
      <c r="F199" s="326"/>
      <c r="G199" s="307"/>
      <c r="H199" s="326"/>
      <c r="I199" s="326"/>
      <c r="J199" s="326"/>
      <c r="K199" s="350"/>
    </row>
    <row r="200" ht="15" customHeight="1">
      <c r="B200" s="329"/>
      <c r="C200" s="307" t="s">
        <v>835</v>
      </c>
      <c r="D200" s="307"/>
      <c r="E200" s="307"/>
      <c r="F200" s="328" t="s">
        <v>42</v>
      </c>
      <c r="G200" s="307"/>
      <c r="H200" s="307" t="s">
        <v>846</v>
      </c>
      <c r="I200" s="307"/>
      <c r="J200" s="307"/>
      <c r="K200" s="350"/>
    </row>
    <row r="201" ht="15" customHeight="1">
      <c r="B201" s="329"/>
      <c r="C201" s="335"/>
      <c r="D201" s="307"/>
      <c r="E201" s="307"/>
      <c r="F201" s="328" t="s">
        <v>43</v>
      </c>
      <c r="G201" s="307"/>
      <c r="H201" s="307" t="s">
        <v>847</v>
      </c>
      <c r="I201" s="307"/>
      <c r="J201" s="307"/>
      <c r="K201" s="350"/>
    </row>
    <row r="202" ht="15" customHeight="1">
      <c r="B202" s="329"/>
      <c r="C202" s="335"/>
      <c r="D202" s="307"/>
      <c r="E202" s="307"/>
      <c r="F202" s="328" t="s">
        <v>46</v>
      </c>
      <c r="G202" s="307"/>
      <c r="H202" s="307" t="s">
        <v>848</v>
      </c>
      <c r="I202" s="307"/>
      <c r="J202" s="307"/>
      <c r="K202" s="350"/>
    </row>
    <row r="203" ht="15" customHeight="1">
      <c r="B203" s="329"/>
      <c r="C203" s="307"/>
      <c r="D203" s="307"/>
      <c r="E203" s="307"/>
      <c r="F203" s="328" t="s">
        <v>44</v>
      </c>
      <c r="G203" s="307"/>
      <c r="H203" s="307" t="s">
        <v>849</v>
      </c>
      <c r="I203" s="307"/>
      <c r="J203" s="307"/>
      <c r="K203" s="350"/>
    </row>
    <row r="204" ht="15" customHeight="1">
      <c r="B204" s="329"/>
      <c r="C204" s="307"/>
      <c r="D204" s="307"/>
      <c r="E204" s="307"/>
      <c r="F204" s="328" t="s">
        <v>45</v>
      </c>
      <c r="G204" s="307"/>
      <c r="H204" s="307" t="s">
        <v>850</v>
      </c>
      <c r="I204" s="307"/>
      <c r="J204" s="307"/>
      <c r="K204" s="350"/>
    </row>
    <row r="205" ht="15" customHeight="1">
      <c r="B205" s="329"/>
      <c r="C205" s="307"/>
      <c r="D205" s="307"/>
      <c r="E205" s="307"/>
      <c r="F205" s="328"/>
      <c r="G205" s="307"/>
      <c r="H205" s="307"/>
      <c r="I205" s="307"/>
      <c r="J205" s="307"/>
      <c r="K205" s="350"/>
    </row>
    <row r="206" ht="15" customHeight="1">
      <c r="B206" s="329"/>
      <c r="C206" s="307" t="s">
        <v>791</v>
      </c>
      <c r="D206" s="307"/>
      <c r="E206" s="307"/>
      <c r="F206" s="328" t="s">
        <v>687</v>
      </c>
      <c r="G206" s="307"/>
      <c r="H206" s="307" t="s">
        <v>851</v>
      </c>
      <c r="I206" s="307"/>
      <c r="J206" s="307"/>
      <c r="K206" s="350"/>
    </row>
    <row r="207" ht="15" customHeight="1">
      <c r="B207" s="329"/>
      <c r="C207" s="335"/>
      <c r="D207" s="307"/>
      <c r="E207" s="307"/>
      <c r="F207" s="328" t="s">
        <v>690</v>
      </c>
      <c r="G207" s="307"/>
      <c r="H207" s="307" t="s">
        <v>691</v>
      </c>
      <c r="I207" s="307"/>
      <c r="J207" s="307"/>
      <c r="K207" s="350"/>
    </row>
    <row r="208" ht="15" customHeight="1">
      <c r="B208" s="329"/>
      <c r="C208" s="307"/>
      <c r="D208" s="307"/>
      <c r="E208" s="307"/>
      <c r="F208" s="328" t="s">
        <v>78</v>
      </c>
      <c r="G208" s="307"/>
      <c r="H208" s="307" t="s">
        <v>852</v>
      </c>
      <c r="I208" s="307"/>
      <c r="J208" s="307"/>
      <c r="K208" s="350"/>
    </row>
    <row r="209" ht="15" customHeight="1">
      <c r="B209" s="367"/>
      <c r="C209" s="335"/>
      <c r="D209" s="335"/>
      <c r="E209" s="335"/>
      <c r="F209" s="328" t="s">
        <v>90</v>
      </c>
      <c r="G209" s="313"/>
      <c r="H209" s="354" t="s">
        <v>89</v>
      </c>
      <c r="I209" s="354"/>
      <c r="J209" s="354"/>
      <c r="K209" s="368"/>
    </row>
    <row r="210" ht="15" customHeight="1">
      <c r="B210" s="367"/>
      <c r="C210" s="335"/>
      <c r="D210" s="335"/>
      <c r="E210" s="335"/>
      <c r="F210" s="328" t="s">
        <v>692</v>
      </c>
      <c r="G210" s="313"/>
      <c r="H210" s="354" t="s">
        <v>853</v>
      </c>
      <c r="I210" s="354"/>
      <c r="J210" s="354"/>
      <c r="K210" s="368"/>
    </row>
    <row r="211" ht="15" customHeight="1">
      <c r="B211" s="367"/>
      <c r="C211" s="335"/>
      <c r="D211" s="335"/>
      <c r="E211" s="335"/>
      <c r="F211" s="369"/>
      <c r="G211" s="313"/>
      <c r="H211" s="370"/>
      <c r="I211" s="370"/>
      <c r="J211" s="370"/>
      <c r="K211" s="368"/>
    </row>
    <row r="212" ht="15" customHeight="1">
      <c r="B212" s="367"/>
      <c r="C212" s="307" t="s">
        <v>815</v>
      </c>
      <c r="D212" s="335"/>
      <c r="E212" s="335"/>
      <c r="F212" s="328">
        <v>1</v>
      </c>
      <c r="G212" s="313"/>
      <c r="H212" s="354" t="s">
        <v>854</v>
      </c>
      <c r="I212" s="354"/>
      <c r="J212" s="354"/>
      <c r="K212" s="368"/>
    </row>
    <row r="213" ht="15" customHeight="1">
      <c r="B213" s="367"/>
      <c r="C213" s="335"/>
      <c r="D213" s="335"/>
      <c r="E213" s="335"/>
      <c r="F213" s="328">
        <v>2</v>
      </c>
      <c r="G213" s="313"/>
      <c r="H213" s="354" t="s">
        <v>855</v>
      </c>
      <c r="I213" s="354"/>
      <c r="J213" s="354"/>
      <c r="K213" s="368"/>
    </row>
    <row r="214" ht="15" customHeight="1">
      <c r="B214" s="367"/>
      <c r="C214" s="335"/>
      <c r="D214" s="335"/>
      <c r="E214" s="335"/>
      <c r="F214" s="328">
        <v>3</v>
      </c>
      <c r="G214" s="313"/>
      <c r="H214" s="354" t="s">
        <v>856</v>
      </c>
      <c r="I214" s="354"/>
      <c r="J214" s="354"/>
      <c r="K214" s="368"/>
    </row>
    <row r="215" ht="15" customHeight="1">
      <c r="B215" s="367"/>
      <c r="C215" s="335"/>
      <c r="D215" s="335"/>
      <c r="E215" s="335"/>
      <c r="F215" s="328">
        <v>4</v>
      </c>
      <c r="G215" s="313"/>
      <c r="H215" s="354" t="s">
        <v>857</v>
      </c>
      <c r="I215" s="354"/>
      <c r="J215" s="354"/>
      <c r="K215" s="368"/>
    </row>
    <row r="216" ht="12.75" customHeight="1">
      <c r="B216" s="371"/>
      <c r="C216" s="372"/>
      <c r="D216" s="372"/>
      <c r="E216" s="372"/>
      <c r="F216" s="372"/>
      <c r="G216" s="372"/>
      <c r="H216" s="372"/>
      <c r="I216" s="372"/>
      <c r="J216" s="372"/>
      <c r="K216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LAPTOP-42K2DIUD\Květa Krásná</dc:creator>
  <cp:lastModifiedBy>LAPTOP-42K2DIUD\Květa Krásná</cp:lastModifiedBy>
  <dcterms:created xsi:type="dcterms:W3CDTF">2019-01-04T12:46:41Z</dcterms:created>
  <dcterms:modified xsi:type="dcterms:W3CDTF">2019-01-04T12:46:47Z</dcterms:modified>
</cp:coreProperties>
</file>